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old\Desktop\NEWIA\KLIENCI\ŚMIECH\Starostwo Tarnobrzeg\KONKURS\KONKURS DOKUMENTY\"/>
    </mc:Choice>
  </mc:AlternateContent>
  <xr:revisionPtr revIDLastSave="0" documentId="8_{7F439FD3-269D-4662-AAB6-3CF7D0B9A7E1}" xr6:coauthVersionLast="47" xr6:coauthVersionMax="47" xr10:uidLastSave="{00000000-0000-0000-0000-000000000000}"/>
  <bookViews>
    <workbookView xWindow="-120" yWindow="-120" windowWidth="29040" windowHeight="15720" tabRatio="984" xr2:uid="{6A932A4C-5D33-4F33-92FE-99548B3AC47A}"/>
  </bookViews>
  <sheets>
    <sheet name="ANKIETA" sheetId="1" r:id="rId1"/>
    <sheet name="DROGI I SIECI" sheetId="3" r:id="rId2"/>
    <sheet name="BUDYNKI I BUDOWLE" sheetId="2" r:id="rId3"/>
    <sheet name="ŚRODKI TRWAŁE" sheetId="4" r:id="rId4"/>
    <sheet name="ELEKTRONIKA" sheetId="5" r:id="rId5"/>
    <sheet name="GOTÓWKA" sheetId="7" r:id="rId6"/>
    <sheet name="MASZYNY BUDOWLANE " sheetId="9" r:id="rId7"/>
    <sheet name="Arkusz zbiorczy_SU_2017" sheetId="10" r:id="rId8"/>
    <sheet name="Pojazdy" sheetId="13" r:id="rId9"/>
    <sheet name="Szkodowość" sheetId="14" r:id="rId10"/>
  </sheets>
  <definedNames>
    <definedName name="_xlnm._FilterDatabase" localSheetId="0" hidden="1">ANKIETA!$A$5:$K$5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0" l="1"/>
  <c r="G17" i="10" l="1"/>
  <c r="F17" i="10"/>
  <c r="G16" i="10"/>
  <c r="F16" i="10"/>
  <c r="G14" i="10"/>
  <c r="F14" i="10"/>
  <c r="G12" i="10"/>
  <c r="F12" i="10"/>
  <c r="F11" i="10"/>
  <c r="G10" i="10"/>
  <c r="F10" i="10"/>
  <c r="G9" i="10"/>
  <c r="F9" i="10"/>
  <c r="F8" i="10"/>
  <c r="G6" i="10"/>
  <c r="F6" i="10"/>
  <c r="G5" i="10"/>
  <c r="F5" i="10"/>
  <c r="E17" i="10"/>
  <c r="E14" i="10"/>
  <c r="G41" i="2"/>
  <c r="Y18" i="13"/>
  <c r="AA18" i="13" s="1"/>
  <c r="AC18" i="13" s="1"/>
  <c r="X18" i="13"/>
  <c r="Z18" i="13" s="1"/>
  <c r="AB18" i="13" s="1"/>
  <c r="AD18" i="13" s="1"/>
  <c r="X17" i="13"/>
  <c r="AA16" i="13"/>
  <c r="X16" i="13"/>
  <c r="AB16" i="13" s="1"/>
  <c r="AA15" i="13"/>
  <c r="AC15" i="13" s="1"/>
  <c r="Y15" i="13"/>
  <c r="X15" i="13"/>
  <c r="Z15" i="13" s="1"/>
  <c r="AB15" i="13" s="1"/>
  <c r="AD15" i="13" s="1"/>
  <c r="Y14" i="13"/>
  <c r="AA14" i="13" s="1"/>
  <c r="AC14" i="13" s="1"/>
  <c r="X14" i="13"/>
  <c r="Z14" i="13" s="1"/>
  <c r="AB14" i="13" s="1"/>
  <c r="AD14" i="13" s="1"/>
  <c r="Y13" i="13"/>
  <c r="AA13" i="13" s="1"/>
  <c r="AC13" i="13" s="1"/>
  <c r="X13" i="13"/>
  <c r="Z13" i="13" s="1"/>
  <c r="AB13" i="13" s="1"/>
  <c r="AD13" i="13" s="1"/>
  <c r="Y12" i="13"/>
  <c r="AA12" i="13" s="1"/>
  <c r="AC12" i="13" s="1"/>
  <c r="X12" i="13"/>
  <c r="Z12" i="13" s="1"/>
  <c r="AB12" i="13" s="1"/>
  <c r="AD12" i="13" s="1"/>
  <c r="Y11" i="13"/>
  <c r="AA11" i="13" s="1"/>
  <c r="AC11" i="13" s="1"/>
  <c r="X11" i="13"/>
  <c r="Z11" i="13" s="1"/>
  <c r="AB11" i="13" s="1"/>
  <c r="AD11" i="13" s="1"/>
  <c r="X10" i="13"/>
  <c r="Y9" i="13"/>
  <c r="AA9" i="13" s="1"/>
  <c r="AC9" i="13" s="1"/>
  <c r="X9" i="13"/>
  <c r="Z9" i="13" s="1"/>
  <c r="AB9" i="13" s="1"/>
  <c r="AD9" i="13" s="1"/>
  <c r="AA8" i="13"/>
  <c r="AC8" i="13" s="1"/>
  <c r="Y8" i="13"/>
  <c r="X8" i="13"/>
  <c r="Z8" i="13" s="1"/>
  <c r="AB8" i="13" s="1"/>
  <c r="AD8" i="13" s="1"/>
  <c r="Y7" i="13"/>
  <c r="AA7" i="13" s="1"/>
  <c r="AC7" i="13" s="1"/>
  <c r="X7" i="13"/>
  <c r="Z7" i="13" s="1"/>
  <c r="AB7" i="13" s="1"/>
  <c r="AD7" i="13" s="1"/>
  <c r="Y6" i="13"/>
  <c r="AA6" i="13" s="1"/>
  <c r="AC6" i="13" s="1"/>
  <c r="X6" i="13"/>
  <c r="Z6" i="13" s="1"/>
  <c r="AB6" i="13" s="1"/>
  <c r="AD6" i="13" s="1"/>
  <c r="D113" i="5"/>
  <c r="G46" i="2"/>
  <c r="D16" i="5"/>
  <c r="H16" i="10" l="1"/>
  <c r="H17" i="10" s="1"/>
  <c r="B15" i="10"/>
  <c r="C15" i="10"/>
  <c r="B16" i="10"/>
  <c r="C16" i="10"/>
  <c r="D377" i="5"/>
  <c r="D371" i="5"/>
  <c r="B151" i="4"/>
  <c r="E16" i="10" s="1"/>
  <c r="G87" i="2"/>
  <c r="D16" i="10" s="1"/>
  <c r="D9" i="10"/>
  <c r="G37" i="2"/>
  <c r="G12" i="2"/>
  <c r="C14" i="10"/>
  <c r="B14" i="10"/>
  <c r="D336" i="5"/>
  <c r="D339" i="5" s="1"/>
  <c r="D308" i="5"/>
  <c r="D307" i="5"/>
  <c r="D304" i="5"/>
  <c r="G81" i="2"/>
  <c r="D14" i="10" s="1"/>
  <c r="G70" i="2"/>
  <c r="D13" i="10" s="1"/>
  <c r="D289" i="5"/>
  <c r="D286" i="5"/>
  <c r="B123" i="4"/>
  <c r="E13" i="10" s="1"/>
  <c r="C12" i="10"/>
  <c r="B12" i="10"/>
  <c r="D280" i="5"/>
  <c r="D281" i="5" s="1"/>
  <c r="D264" i="5"/>
  <c r="B110" i="4"/>
  <c r="E12" i="10" s="1"/>
  <c r="G63" i="2"/>
  <c r="D12" i="10" s="1"/>
  <c r="B72" i="4"/>
  <c r="E9" i="10" s="1"/>
  <c r="C11" i="10"/>
  <c r="B11" i="10"/>
  <c r="G15" i="9"/>
  <c r="I11" i="10" s="1"/>
  <c r="D250" i="5"/>
  <c r="D247" i="5"/>
  <c r="B98" i="4"/>
  <c r="E11" i="10" s="1"/>
  <c r="G57" i="2"/>
  <c r="D11" i="10" s="1"/>
  <c r="C7" i="10"/>
  <c r="C8" i="10"/>
  <c r="C9" i="10"/>
  <c r="C10" i="10"/>
  <c r="C6" i="10"/>
  <c r="D215" i="5"/>
  <c r="D205" i="5"/>
  <c r="D231" i="5"/>
  <c r="D225" i="5"/>
  <c r="D136" i="5"/>
  <c r="D140" i="5" s="1"/>
  <c r="D122" i="5"/>
  <c r="G7" i="10" s="1"/>
  <c r="D112" i="5"/>
  <c r="D108" i="5"/>
  <c r="D91" i="5"/>
  <c r="D81" i="5"/>
  <c r="B83" i="4"/>
  <c r="B85" i="4" s="1"/>
  <c r="E10" i="10" s="1"/>
  <c r="B44" i="4"/>
  <c r="E7" i="10" s="1"/>
  <c r="B58" i="4"/>
  <c r="E8" i="10" s="1"/>
  <c r="B30" i="4"/>
  <c r="G8" i="2"/>
  <c r="D5" i="10" s="1"/>
  <c r="B16" i="4"/>
  <c r="D13" i="5"/>
  <c r="D24" i="5"/>
  <c r="D378" i="5" l="1"/>
  <c r="D6" i="10"/>
  <c r="I17" i="10"/>
  <c r="D92" i="5"/>
  <c r="D232" i="5"/>
  <c r="D329" i="5"/>
  <c r="D216" i="5"/>
  <c r="D251" i="5"/>
  <c r="D17" i="5"/>
  <c r="D7" i="10"/>
  <c r="IV57" i="2"/>
  <c r="D340" i="5" l="1"/>
  <c r="D8" i="10"/>
  <c r="D17" i="10" s="1"/>
</calcChain>
</file>

<file path=xl/sharedStrings.xml><?xml version="1.0" encoding="utf-8"?>
<sst xmlns="http://schemas.openxmlformats.org/spreadsheetml/2006/main" count="1350" uniqueCount="627">
  <si>
    <t>tak</t>
  </si>
  <si>
    <t>Nazwa przedmiotu ubezpieczenia</t>
  </si>
  <si>
    <t>Długość w kilometrach</t>
  </si>
  <si>
    <t>Drogi</t>
  </si>
  <si>
    <t>Sieć wodociągowa</t>
  </si>
  <si>
    <t>Sieć kanalizacyjna</t>
  </si>
  <si>
    <t>Sieć gazownicza</t>
  </si>
  <si>
    <t xml:space="preserve"> ŚRODKI TRWAŁE I INNE (maszyny, urządzenia, wyposażenie, inny sprzęt nie wymieniony w tabeli elektronika)                                               </t>
  </si>
  <si>
    <t>WARTOŚĆ KSIĘGOWA BRUTTO (łączna wartość wszystkich środków ewidencjonowanych w poszczególnej grupie księgowej)</t>
  </si>
  <si>
    <t>Grupa III</t>
  </si>
  <si>
    <t>Grupa V</t>
  </si>
  <si>
    <t>Środki obrotowe (materiały, półprodukty, produkty) - maksymalny dzienny stan w okresie ubezpieczenia</t>
  </si>
  <si>
    <t>Rok produkcji</t>
  </si>
  <si>
    <t xml:space="preserve">wartość (początkowa) księgowa brutto lub odtworzeniowa </t>
  </si>
  <si>
    <t xml:space="preserve">                                                                                                                      Razem:</t>
  </si>
  <si>
    <t>3. Wykaz monitoringu wizyjnego - system kamer, telewizja przemysłowa (zewnętrzny i wewnętrzny) itp. (do 5 lat) - rok ……….. i młodszy</t>
  </si>
  <si>
    <t>lp</t>
  </si>
  <si>
    <t>Maksymalny dzienny stan wartości pieniężnych przechowywanych w godzinach pracy</t>
  </si>
  <si>
    <t>Maksymalny dzienny stan wartości pieniężnych przechowywanych poza godzinami pracy</t>
  </si>
  <si>
    <t>Maksymalna wysokość przewożonych wartości pieniężnych</t>
  </si>
  <si>
    <t>LP.</t>
  </si>
  <si>
    <t>Nazwa maszyny (urządzenia)</t>
  </si>
  <si>
    <t>Numer seryjny</t>
  </si>
  <si>
    <t>Moc znamionowa, wydajność, ciśnienie</t>
  </si>
  <si>
    <t>Producent</t>
  </si>
  <si>
    <t>Suma ubezpieczenia</t>
  </si>
  <si>
    <t>Czy maszyna (urządzenie) jest eksploatowana pod ziemią? (TAK/NIE)</t>
  </si>
  <si>
    <t>Miejsce ubezpieczenia (adres)</t>
  </si>
  <si>
    <t>Lp.</t>
  </si>
  <si>
    <t>Nazwa jednostki organizacyjnej</t>
  </si>
  <si>
    <t>Adres</t>
  </si>
  <si>
    <t>EKD/PKD</t>
  </si>
  <si>
    <t>REGON</t>
  </si>
  <si>
    <t>NIP</t>
  </si>
  <si>
    <t>Ogólny e-mail jednostki</t>
  </si>
  <si>
    <t>Imię, nazwisko, telefon, e-mail osoby przygotowującej wykaz mienia</t>
  </si>
  <si>
    <t>Adres lokalizacji</t>
  </si>
  <si>
    <t>lp.</t>
  </si>
  <si>
    <t>Rok budowy</t>
  </si>
  <si>
    <t>Wartość odtworzeniowa</t>
  </si>
  <si>
    <t xml:space="preserve">ilość kondygnacji </t>
  </si>
  <si>
    <t>Rodzaj materiałów budowlanych, z jakich wykonano budynek</t>
  </si>
  <si>
    <t>RAZEM</t>
  </si>
  <si>
    <t>2. Wykaz sprzętu elektronicznego przenośnego (do 5 lat) - rok ………. i młodszy</t>
  </si>
  <si>
    <t>Budynki
i budowle</t>
  </si>
  <si>
    <t>Elektronika</t>
  </si>
  <si>
    <t>Gotówka</t>
  </si>
  <si>
    <t>UBEZPIECZONY</t>
  </si>
  <si>
    <t>Wykaz maszyn i urządzeń</t>
  </si>
  <si>
    <t>ŁĄCZNIE:</t>
  </si>
  <si>
    <r>
      <t xml:space="preserve">Grupa IV   </t>
    </r>
    <r>
      <rPr>
        <b/>
        <sz val="10"/>
        <rFont val="Arial"/>
        <family val="2"/>
        <charset val="238"/>
      </rPr>
      <t>(bez sprzętów elektronicznych wykazanych w tabeli nr 3)</t>
    </r>
  </si>
  <si>
    <r>
      <t xml:space="preserve">Grupa VI    </t>
    </r>
    <r>
      <rPr>
        <b/>
        <sz val="10"/>
        <rFont val="Arial"/>
        <family val="2"/>
        <charset val="238"/>
      </rPr>
      <t xml:space="preserve"> (bez sprzętów elektronicznych wykazanych w tabeli nr 3)</t>
    </r>
  </si>
  <si>
    <r>
      <t xml:space="preserve">Grupa VII   </t>
    </r>
    <r>
      <rPr>
        <b/>
        <sz val="10"/>
        <rFont val="Arial"/>
        <family val="2"/>
        <charset val="238"/>
      </rPr>
      <t xml:space="preserve"> (po wyłączeniu pojazdów mechanicznych podlegających rejestracji)</t>
    </r>
  </si>
  <si>
    <r>
      <t xml:space="preserve">Grupa VIII    </t>
    </r>
    <r>
      <rPr>
        <b/>
        <sz val="10"/>
        <rFont val="Arial"/>
        <family val="2"/>
        <charset val="238"/>
      </rPr>
      <t>(bez sprzętów elektronicznych wykazanych w tabeli nr 3)</t>
    </r>
  </si>
  <si>
    <r>
      <t xml:space="preserve">Środki niskocenne / grupa 013    </t>
    </r>
    <r>
      <rPr>
        <b/>
        <sz val="10"/>
        <rFont val="Arial"/>
        <family val="2"/>
        <charset val="238"/>
      </rPr>
      <t xml:space="preserve"> (bez sprzętów elektronicznych wykazanych w tabeli nr 3)</t>
    </r>
  </si>
  <si>
    <r>
      <t xml:space="preserve">Liczba pracowników                                                 </t>
    </r>
    <r>
      <rPr>
        <sz val="10"/>
        <rFont val="Arial"/>
        <family val="2"/>
        <charset val="238"/>
      </rPr>
      <t>(w przypadku szkół należy wpisać oddzielnie liczbę nauczycieli i liczbę pozostałych pracowników)</t>
    </r>
  </si>
  <si>
    <r>
      <t xml:space="preserve">Liczba uczniów lub wychowanków                                                          </t>
    </r>
    <r>
      <rPr>
        <sz val="10"/>
        <rFont val="Arial"/>
        <family val="2"/>
        <charset val="238"/>
      </rPr>
      <t>(dotyczy szkół, ośrodków wychowawczych, domów dziecka, DPS)</t>
    </r>
  </si>
  <si>
    <r>
      <t xml:space="preserve">Wykaz lokalizacji z podaniem maksymalnej, dziennej wysokości wartości pieniężnych.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>Wartości pieniężne: np. gotówka, papiery wa</t>
    </r>
  </si>
  <si>
    <t>UWAGI</t>
  </si>
  <si>
    <r>
      <t xml:space="preserve">1. Wykaz sprzętu elektronicznego </t>
    </r>
    <r>
      <rPr>
        <b/>
        <i/>
        <u/>
        <sz val="10"/>
        <rFont val="Arial"/>
        <family val="2"/>
        <charset val="238"/>
      </rPr>
      <t>stacjonarnego</t>
    </r>
    <r>
      <rPr>
        <b/>
        <i/>
        <sz val="10"/>
        <rFont val="Arial"/>
        <family val="2"/>
        <charset val="238"/>
      </rPr>
      <t xml:space="preserve"> (do 5 lat) - rok ………. i młodszy</t>
    </r>
  </si>
  <si>
    <r>
      <t xml:space="preserve">Rodzaj sprzętu </t>
    </r>
    <r>
      <rPr>
        <sz val="10"/>
        <rFont val="Arial"/>
        <family val="2"/>
        <charset val="238"/>
      </rPr>
      <t>(min. komputery stacjonarne, monitory, telewizory i pozostały sprzęt RTV oraz AudioVideo, drukarki, kserokopiarki, skanery, telefony stacjonarne, telefaxy, urządzenia wielofunkcyjne, rzutniki, wizualizery, tablice interaktywne, serwery, cen</t>
    </r>
  </si>
  <si>
    <t xml:space="preserve">Drogi twarde:  </t>
  </si>
  <si>
    <t>CENTRUM WSPARCIA I REGHABILITACJI SPOŁECZNEJ</t>
  </si>
  <si>
    <t>ul.11 Listopada 12, 39-432 Gorzyce</t>
  </si>
  <si>
    <t>8790Z</t>
  </si>
  <si>
    <t>830207052</t>
  </si>
  <si>
    <t>cwirs@sowgorzyce.pl</t>
  </si>
  <si>
    <t>Katarzyna Adamiak
15-8-36-28-69
cwirs@sowgorzyce.pl</t>
  </si>
  <si>
    <t>11 osób</t>
  </si>
  <si>
    <t>pomoc społeczna</t>
  </si>
  <si>
    <t>ul. 11 Listopada 12,
 39-432 Gorzyce</t>
  </si>
  <si>
    <t>Centrum Wsparcia i Rehabilitacji Społecznej</t>
  </si>
  <si>
    <t>Budynek hala</t>
  </si>
  <si>
    <t>nie</t>
  </si>
  <si>
    <t>Budynek mieszkalny</t>
  </si>
  <si>
    <t>Telefon komórkowy</t>
  </si>
  <si>
    <t>Jednostka komputerowa (2 szt)</t>
  </si>
  <si>
    <t>Monitor ( 2 szt.)</t>
  </si>
  <si>
    <t>Jednostka komputerowa ( 2 szt.)</t>
  </si>
  <si>
    <t>Monitor</t>
  </si>
  <si>
    <t>Drukarka ( 2 szt.)</t>
  </si>
  <si>
    <t>brak</t>
  </si>
  <si>
    <t>ul. 11 Listopada 12
39-432 Gorzyce</t>
  </si>
  <si>
    <t>grupa 020 wartości niematerialne i prawne</t>
  </si>
  <si>
    <t>grupa 014 zbiory biblioteczne</t>
  </si>
  <si>
    <t>płyta żelbetonowa,
 cegła</t>
  </si>
  <si>
    <t>stropodach</t>
  </si>
  <si>
    <t>styropapa</t>
  </si>
  <si>
    <t>system sygnalizacji pożaru,system monitoringu,
jedno okno okratowane tj. w pomieszczeniu
 składnicy akt, gaśnice=38 szt. W tym:1 AF,
37 proszkowe,12 sztuk hydrantów  wewnątrz budynku, 1 hydrant zewnętrzny,4 szt.drzwi wejściowych z zamkiem</t>
  </si>
  <si>
    <t>system sygnalizacji pożaru, 3 gaśnice proszkowe, 3 szt.drzwi wejściowych z zamkiem</t>
  </si>
  <si>
    <t>NIE</t>
  </si>
  <si>
    <t>UWAGA:kol."Środki Trwałe"
 zawiera wartość kol."Maszyny i Urządzenia"</t>
  </si>
  <si>
    <t>Powiatowy Urząd Pracy w Tarnobrzegu</t>
  </si>
  <si>
    <t>39-400 Tarnobrzeg, ul. 1 Maja 3</t>
  </si>
  <si>
    <t>8413z</t>
  </si>
  <si>
    <t>830462198</t>
  </si>
  <si>
    <t>rzta@praca.gov.pl</t>
  </si>
  <si>
    <t>Izabela Łuczak 158230030 w. 123 iluczak@poczta.internetdsl.pl</t>
  </si>
  <si>
    <t>Specjalny Ośrodek Szkolno-Wychowawczy im. Teresy i Seweryna Dolańskich</t>
  </si>
  <si>
    <t>Internat - Pałac Dolańskich</t>
  </si>
  <si>
    <t>budynek dydaktyczny</t>
  </si>
  <si>
    <t xml:space="preserve">instalaca odgromowa, hydrant wewnętrzny, gaśnice zgodnie z instrukcja p. poź, zamek pojedynczy </t>
  </si>
  <si>
    <t>ul. Dolańskich 142, 39-410 Grębów</t>
  </si>
  <si>
    <t>Tak</t>
  </si>
  <si>
    <t>murowany</t>
  </si>
  <si>
    <t>strop drewniany</t>
  </si>
  <si>
    <t>blacha</t>
  </si>
  <si>
    <t>Szkoła</t>
  </si>
  <si>
    <t>Podwójne zamki, 7 gaśnic proszkowych 2 gaśnice typ ABC, 2 hydranty wew., okratowanie zachodniego skrzydła, gabinet dyraktora sekretariat księgowość, monitornig</t>
  </si>
  <si>
    <t>papa</t>
  </si>
  <si>
    <t>Szopa</t>
  </si>
  <si>
    <t xml:space="preserve">magazyn </t>
  </si>
  <si>
    <t>b/d</t>
  </si>
  <si>
    <t>Magazyn gorzelnia</t>
  </si>
  <si>
    <t>Piwnica</t>
  </si>
  <si>
    <t>Szklarnia</t>
  </si>
  <si>
    <t>poliwęglan/ kształtowniki metalowe</t>
  </si>
  <si>
    <t>Budynek kotłowni</t>
  </si>
  <si>
    <t>kotłownia / budynek dydaktyczny</t>
  </si>
  <si>
    <t>2 Gaśnice, hydrant zewnętrzny</t>
  </si>
  <si>
    <t xml:space="preserve">Łącznik szklarni </t>
  </si>
  <si>
    <t>pracownia ogrodnicza</t>
  </si>
  <si>
    <t>Budynek mieszkalny Ratusz</t>
  </si>
  <si>
    <t xml:space="preserve">budynek mieszkalny </t>
  </si>
  <si>
    <t>TAK</t>
  </si>
  <si>
    <t>betonowy</t>
  </si>
  <si>
    <t xml:space="preserve">dachówka </t>
  </si>
  <si>
    <t>Studnia Nr 58</t>
  </si>
  <si>
    <t>studnia</t>
  </si>
  <si>
    <t>nie dotyczy</t>
  </si>
  <si>
    <t>beton</t>
  </si>
  <si>
    <t>Studnia 59,60</t>
  </si>
  <si>
    <t>Studnia nr 64</t>
  </si>
  <si>
    <t>Studnia nr 65</t>
  </si>
  <si>
    <t>Studnia nr 66</t>
  </si>
  <si>
    <t>Studnia głębinowa</t>
  </si>
  <si>
    <t>Kanał CO I Etap</t>
  </si>
  <si>
    <t>kanał CO</t>
  </si>
  <si>
    <t>Kanał CO II Etap</t>
  </si>
  <si>
    <t>Szambo do budynku szkoły</t>
  </si>
  <si>
    <t>szambo</t>
  </si>
  <si>
    <t>Zbiornik retencyjny</t>
  </si>
  <si>
    <t>Wieża ciśnień</t>
  </si>
  <si>
    <t>murowana</t>
  </si>
  <si>
    <t>Ogrodzenie</t>
  </si>
  <si>
    <t>cegła/ siatka metalowa</t>
  </si>
  <si>
    <t>Szambo budynek mieszkalny</t>
  </si>
  <si>
    <t>Środowiskowy Dom Samopomocy</t>
  </si>
  <si>
    <t>Starostwo Powiatowe w Tarnobrzegu</t>
  </si>
  <si>
    <t>ul.11 Listopada12 ,39-432 Gorzyce</t>
  </si>
  <si>
    <t>8810Z</t>
  </si>
  <si>
    <t>180798567</t>
  </si>
  <si>
    <t>sekretariat@sdsgorzyce.pl</t>
  </si>
  <si>
    <t>Katarzyna Adamiak,tel 15-8-36-23-24,
sekretariat@sdsgorzyce.pl</t>
  </si>
  <si>
    <t>000197385</t>
  </si>
  <si>
    <t>soswgrebow@poczta.onet.pl</t>
  </si>
  <si>
    <t>Krzysztof Bednarczyk 15 8112813 w. 25</t>
  </si>
  <si>
    <t>Poradnia Psychologiczna Pedagogiczna w Nowej Dębie</t>
  </si>
  <si>
    <t>ul. M. Reja 7 39-460 Nowa Dęba</t>
  </si>
  <si>
    <t>8560Z</t>
  </si>
  <si>
    <t>8671628468 </t>
  </si>
  <si>
    <t>sekretariat@pppnd.naszaporadnia.com</t>
  </si>
  <si>
    <t>11 nauczycieli</t>
  </si>
  <si>
    <t>Budynek administracyjny</t>
  </si>
  <si>
    <t>Działalność statutowa Powiatowego Urzędu Pracy w Tarnobrzegu</t>
  </si>
  <si>
    <t>I część - 1947               II część 1986</t>
  </si>
  <si>
    <t xml:space="preserve">gaśnice - 12 sztuk, w tym proszkowe -10 sztuk, pianowa - 1sztuka, urządzenie gaśnicze UGS - 1 sztuka;  hydranty wewnętrzne - 3 sztuki; drzwi wejściowe z 2 zamkami - 2 sztuki, drzwi ppoż. na strych i do katłwoni;  alarm p-poż, alarm antywłamaniowy, monitoring firmy zewnętrznej; okratowanie okien piwnicznych; </t>
  </si>
  <si>
    <t>39-400 Tarnobrzeg, ul. 1Maja 3</t>
  </si>
  <si>
    <t>cegła</t>
  </si>
  <si>
    <t>betonowe</t>
  </si>
  <si>
    <t>I część - konstrukcja drewniana, pokrycie - blacha II część - stropodach, pokrycie - papa</t>
  </si>
  <si>
    <t xml:space="preserve">Specjalny Ośrodek Szkolno-Wychowawczy im. Teresy i Seweryna Dolańskich </t>
  </si>
  <si>
    <t xml:space="preserve">Centrum Wsparcia i Rehabilitacji Społeczne </t>
  </si>
  <si>
    <t>Pomoc Społołeczna
 bez zakwaterowania 
dla osób w podeszłym wieku i osób niepełnosprawnych</t>
  </si>
  <si>
    <t>1995(2014)</t>
  </si>
  <si>
    <t>gaśnice: 4 proszkowe + 1 na płyn ABF,
1 drzwi wejściowe na piętrze IV z zamkiem,
hydranty,system sygnalizacji p.poż.,monitoring uwzględnia CWIRS-administrator budynku</t>
  </si>
  <si>
    <t>ul.11 Listopada 12 ,
IV piętro + 2 pomieszczenia w piwnicy
39-432 Gorzyce</t>
  </si>
  <si>
    <t>płyta żelbetonowa,
cegła</t>
  </si>
  <si>
    <t xml:space="preserve">Środowiskowy Dom Samopomocy </t>
  </si>
  <si>
    <t>Budynek admiistracyjno-administracyjny</t>
  </si>
  <si>
    <t xml:space="preserve">15 szt. GP-4xABC, 1 szt GP-4xABC, 1 szt. GP-2xABC, 2 szt. UGS2x, hydranty wew. - 11 szt, hydranty zew. 2 szt., system sygnalizacji pożaru - ochorna całkowita budynku, </t>
  </si>
  <si>
    <t xml:space="preserve">cegła pełna </t>
  </si>
  <si>
    <t>dach płaski kryty papą</t>
  </si>
  <si>
    <t xml:space="preserve">stropy- międzypiętrowe drewniane kasetonowe, żelbeton </t>
  </si>
  <si>
    <r>
      <t xml:space="preserve">Grupa IV   </t>
    </r>
    <r>
      <rPr>
        <b/>
        <sz val="10"/>
        <rFont val="Arial"/>
        <family val="2"/>
        <charset val="238"/>
      </rPr>
      <t>(bez sprzętów elektronicznych wykazanych w tabeli nr 5)</t>
    </r>
  </si>
  <si>
    <r>
      <t xml:space="preserve">Grupa VI    </t>
    </r>
    <r>
      <rPr>
        <b/>
        <sz val="10"/>
        <rFont val="Arial"/>
        <family val="2"/>
        <charset val="238"/>
      </rPr>
      <t xml:space="preserve"> (bez sprzętów elektronicznych wykazanych w tabeli nr 5)</t>
    </r>
  </si>
  <si>
    <r>
      <t xml:space="preserve">Grupa VIII    </t>
    </r>
    <r>
      <rPr>
        <b/>
        <sz val="10"/>
        <rFont val="Arial"/>
        <family val="2"/>
        <charset val="238"/>
      </rPr>
      <t>(bez sprzętów elektronicznych wykazanych w tabeli nr 5)</t>
    </r>
  </si>
  <si>
    <t>grupa 014 wartości niematerialne i prawne</t>
  </si>
  <si>
    <r>
      <t xml:space="preserve">1. Wykaz sprzętu elektronicznego </t>
    </r>
    <r>
      <rPr>
        <b/>
        <i/>
        <u/>
        <sz val="10"/>
        <rFont val="Arial"/>
        <family val="2"/>
        <charset val="238"/>
      </rPr>
      <t>stacjonarnego</t>
    </r>
    <r>
      <rPr>
        <b/>
        <i/>
        <sz val="10"/>
        <rFont val="Arial"/>
        <family val="2"/>
        <charset val="238"/>
      </rPr>
      <t xml:space="preserve"> (do 5 lat) - rok 2020 i młodszy</t>
    </r>
  </si>
  <si>
    <t>Kserokopiarka RICOH IM 550F</t>
  </si>
  <si>
    <t>Urządzenie wielofunkcyjne HP Color LaserJet Pro mfp m479FDN</t>
  </si>
  <si>
    <t>Urządzenie wielofunkcyjne 5QJ83A HPlaserJet Mgd MFP E785dn wielofunk.</t>
  </si>
  <si>
    <t>Komputer Fujitsu CelsiusJ5010/8gb</t>
  </si>
  <si>
    <t>Komputer Fujitsu CelsiusJ5010/16gb</t>
  </si>
  <si>
    <t>Komputer Fujitsu CelsiusJ5010</t>
  </si>
  <si>
    <t>Komputer Lenovo ThinkCentre neo 50s Gen 5</t>
  </si>
  <si>
    <t>2. Wykaz sprzętu elektronicznego przenośnego (do 5 lat) - rok 2022…. i młodszy</t>
  </si>
  <si>
    <t>Notebook ASUS ExpertBook B1500CEAE i7-1165G7/16GB/512GB/Win10P</t>
  </si>
  <si>
    <t xml:space="preserve">Notebook Fujitsu Lifebook E5513 </t>
  </si>
  <si>
    <t>Gogle VR Neo 3 Pro</t>
  </si>
  <si>
    <r>
      <t xml:space="preserve">3. Wykaz sprzętu elektronicznego </t>
    </r>
    <r>
      <rPr>
        <b/>
        <i/>
        <u/>
        <sz val="10"/>
        <rFont val="Arial"/>
        <family val="2"/>
        <charset val="238"/>
      </rPr>
      <t>stacjonarnego</t>
    </r>
    <r>
      <rPr>
        <b/>
        <i/>
        <sz val="10"/>
        <rFont val="Arial"/>
        <family val="2"/>
        <charset val="238"/>
      </rPr>
      <t xml:space="preserve"> (powyżej 5 lat) </t>
    </r>
  </si>
  <si>
    <t>Serwer Optimus ME 250G6/2xXN2</t>
  </si>
  <si>
    <t>Serwer Fujitsu Primergy RX 200S5/2</t>
  </si>
  <si>
    <t xml:space="preserve">Serwer Fujitsu Primergy </t>
  </si>
  <si>
    <t>Serwer plików QNAP</t>
  </si>
  <si>
    <t>Serwer Fujitsu RX2530 M4</t>
  </si>
  <si>
    <t>Serwer plików Fujitsu Celvin NAS QR806</t>
  </si>
  <si>
    <t>System kolejkowy A-Vista</t>
  </si>
  <si>
    <t>Modernizacja systemu kolejkowego</t>
  </si>
  <si>
    <t>System informacji multimedialnej</t>
  </si>
  <si>
    <t>Pamięć masowa Fujitsu Eternus DX60S2/2xiSCSI1Gb/11x450GB10k2.5"/3yOSNBDRec9x5/HDDd</t>
  </si>
  <si>
    <t>Projektor Vivitek QUMI Q5</t>
  </si>
  <si>
    <t xml:space="preserve">Projektor Panasonic </t>
  </si>
  <si>
    <t>Razem:</t>
  </si>
  <si>
    <t>4. Wykaz sprzętu elektronicznego przenośnego (powyżej 5 lat)</t>
  </si>
  <si>
    <t>Notebook HP Elitebook 840 G3</t>
  </si>
  <si>
    <t>Jendnostka centralna</t>
  </si>
  <si>
    <t>Urządzenie wielofunkcyjne</t>
  </si>
  <si>
    <t>Drukarka etykiet</t>
  </si>
  <si>
    <t>Drukarka laserowa</t>
  </si>
  <si>
    <t xml:space="preserve">Urządzenie wielofunkcyjne </t>
  </si>
  <si>
    <t>Drukarka</t>
  </si>
  <si>
    <t>Laptop</t>
  </si>
  <si>
    <t>telefon komórkowy</t>
  </si>
  <si>
    <t>Kserokiopiarka Minolta Bizhub 4052</t>
  </si>
  <si>
    <t>Komputer Del Vostro 3470SF+IIYAMA 27</t>
  </si>
  <si>
    <t>Urządzenie wielofunkcyjne Konica Minoltab C250i</t>
  </si>
  <si>
    <t>Komputer Fujitsu P 558</t>
  </si>
  <si>
    <t>Komputer Fujitsu Esprimo</t>
  </si>
  <si>
    <t>Monitor LCD 27 Pro Lite</t>
  </si>
  <si>
    <t>Drukarka HP LJ Pro 500 521</t>
  </si>
  <si>
    <t>Mionitor LCD 27"</t>
  </si>
  <si>
    <t>Drukarka HP LJ Pro 400M</t>
  </si>
  <si>
    <t>Notebook Del Vostro 3584</t>
  </si>
  <si>
    <t>Serwer Fujitsu Primergy</t>
  </si>
  <si>
    <t>Komputer + słuchawki</t>
  </si>
  <si>
    <t>Notebook z opr. HPv 250G7 -30 sztuk x 2.975,37</t>
  </si>
  <si>
    <t>Drukarka HP LJ 400M 404 dn</t>
  </si>
  <si>
    <t>Komputer Fujitsu Esprimo D 7010/i3</t>
  </si>
  <si>
    <t>Komputer Fujitsu Esprimo D 7010/i5</t>
  </si>
  <si>
    <t>Komputer Fujitsu Esprimo D 7011/i5</t>
  </si>
  <si>
    <t>Komputer Fujitsu Esprimo D 7011/i6</t>
  </si>
  <si>
    <t>Monitor LCd LED 24" szt 7x600,00</t>
  </si>
  <si>
    <t>Drukarka  HPLJ M404 dn 5x 900,00</t>
  </si>
  <si>
    <t>Drukarka  HPLJM 428 fdn</t>
  </si>
  <si>
    <t>Urządzenie FortiGate 602F Bundle</t>
  </si>
  <si>
    <t>Zestaw komputerowy Fujitsu</t>
  </si>
  <si>
    <t>Defibrylator</t>
  </si>
  <si>
    <t xml:space="preserve">Zasilacz UPS CES Omega 1000RT </t>
  </si>
  <si>
    <t>Zestaw Komputerowy Fujitsu Esprimo P5011</t>
  </si>
  <si>
    <t xml:space="preserve">Zestaw komputerowy </t>
  </si>
  <si>
    <t>Urzadzenie wielofunkcyjne CANON IRAC 5840i</t>
  </si>
  <si>
    <t>Zestaw komputerowy 4 szt x 4.895,00</t>
  </si>
  <si>
    <t>Notebook Fujitsu Lofebook E 5511</t>
  </si>
  <si>
    <t>Serwer Fujitsu</t>
  </si>
  <si>
    <t>Optimat Smart Energy JE 4500 Agregat Inwektorowy</t>
  </si>
  <si>
    <t>Monitor DELL SE 2723DS 26.96"2560 x 1440px IPS x 3</t>
  </si>
  <si>
    <t xml:space="preserve">Switch D-link DGS 1510 52x Smart Stackable </t>
  </si>
  <si>
    <t>Zestaw Kom. Fujitsu Esprimo G 6012 E Star</t>
  </si>
  <si>
    <t>Zasilacz UPS Omega 2000RT - karta SNMP</t>
  </si>
  <si>
    <t>Serwer NAS Qnap TS-873 AEU</t>
  </si>
  <si>
    <t xml:space="preserve">Serwer Fujitsu Primergy RS 2530M6_1 </t>
  </si>
  <si>
    <t>Serwer Fujitsu Primergy RS 2530M6_2</t>
  </si>
  <si>
    <t>Dysk HDD 16TB WD Ultra DC HC550</t>
  </si>
  <si>
    <t>Drukarka HP Laser Jet Pro 4002 dn</t>
  </si>
  <si>
    <t xml:space="preserve">Ploter CANON TM 300 z podstawą </t>
  </si>
  <si>
    <t>Drukarka MFP laser HP LaserJet 4102 fdn</t>
  </si>
  <si>
    <t>Monitor DELL SE 2723 DS. 26.6 " 2560x1440px IPS</t>
  </si>
  <si>
    <t>Komputer Lenovo TC 50t  szt 17x 3.136,50</t>
  </si>
  <si>
    <t>Monitor 27" Lenovo Think Vision T27q-20 4 x 1.168,50</t>
  </si>
  <si>
    <t>Monitor 24 Lenovo Think Vision S 24i-30 19 szt x 504,30</t>
  </si>
  <si>
    <t>Komputer Lenovo TC 50t szt 8 x 3.136,50</t>
  </si>
  <si>
    <t>Sprzęt kom. AIO Elite One 870G9</t>
  </si>
  <si>
    <t>Monitor 24" Lenovo Think Vision S 24i-30 2x 600,00</t>
  </si>
  <si>
    <t xml:space="preserve">Lenovo V15 GS-Corei5 1342H 156 8 GB, 2 szt x 2.748,00 </t>
  </si>
  <si>
    <t>Monitor 24" Lenovo Think Vision S 24i-30</t>
  </si>
  <si>
    <t xml:space="preserve">Rozbudowa -Cyberbepieczeństwa </t>
  </si>
  <si>
    <t xml:space="preserve">Komputer Lenovo AiO Think Centre  neo </t>
  </si>
  <si>
    <t>Konic Minolta c 361i</t>
  </si>
  <si>
    <t>Komputer Lenovo AiO ThinkCentre neo</t>
  </si>
  <si>
    <t>Poradnia Psychologiczno Pedagogiczna</t>
  </si>
  <si>
    <t>komputer ( sekretariat)</t>
  </si>
  <si>
    <t>ekran projekcyjny elektryczny -  szt</t>
  </si>
  <si>
    <t>laptop lenovo IDEA pad - 3 szt</t>
  </si>
  <si>
    <t>zestaw komputerowy do  biofeedbacka( laptop monitor mysz)</t>
  </si>
  <si>
    <t>noteebook dell inspiron 3520</t>
  </si>
  <si>
    <t>zestaw EEG biofeedback pro comp2</t>
  </si>
  <si>
    <t>Kamera cyfrowa</t>
  </si>
  <si>
    <t>Zarząd Dróg Powiatu Tarnobrzeskiego z siedzibą w Nowej Dębie</t>
  </si>
  <si>
    <t>ul. Ogrodowa 20, 39-460 Nowa Dęba</t>
  </si>
  <si>
    <t>8413Z</t>
  </si>
  <si>
    <t>831205339</t>
  </si>
  <si>
    <t>zdpt@tarnobrzeski.pl</t>
  </si>
  <si>
    <t>Krystyna Bednarczyk</t>
  </si>
  <si>
    <t>Drogi twarde:  166,444 km</t>
  </si>
  <si>
    <t>Drogi nieutwardzone: 9,10 km</t>
  </si>
  <si>
    <t>1.</t>
  </si>
  <si>
    <t>Budynek warsztatowy</t>
  </si>
  <si>
    <t>Warsztat</t>
  </si>
  <si>
    <t>1-gaśnica proszkowa, koc gaśniczy, dwa zamki wejściowe, okno okratowane</t>
  </si>
  <si>
    <t>parter</t>
  </si>
  <si>
    <t>budynek murowany, otynkowany, strop kryty papą, wyposażony w instalację elektryczną</t>
  </si>
  <si>
    <t>2.</t>
  </si>
  <si>
    <t>Budynek administracyjno-socjalny</t>
  </si>
  <si>
    <t>Biura</t>
  </si>
  <si>
    <t>2-gaśnice proszkowe, dwa zamki wejściowe, okna i drzwi wejściowe okratowane</t>
  </si>
  <si>
    <t>budynek murowany, otynkowany, strop kryty papą, wyposażony w instalację elektryczną, wodę, sanitariaty, ogrzewanie gazowe.</t>
  </si>
  <si>
    <t>3.</t>
  </si>
  <si>
    <t>Powiat Tarnobrzeski</t>
  </si>
  <si>
    <t>4.</t>
  </si>
  <si>
    <t>Mosty</t>
  </si>
  <si>
    <t>Zarząd Dróg Powiatu Tarnobrzeskiego</t>
  </si>
  <si>
    <r>
      <t xml:space="preserve">1. Wykaz sprzętu elektronicznego </t>
    </r>
    <r>
      <rPr>
        <b/>
        <i/>
        <u/>
        <sz val="10"/>
        <rFont val="Arial"/>
        <family val="2"/>
        <charset val="238"/>
      </rPr>
      <t>stacjonarnego</t>
    </r>
    <r>
      <rPr>
        <b/>
        <i/>
        <sz val="10"/>
        <rFont val="Arial"/>
        <family val="2"/>
        <charset val="238"/>
      </rPr>
      <t xml:space="preserve"> (do 5 lat) - rok 2019 i młodszy</t>
    </r>
  </si>
  <si>
    <t>Komputer DELL</t>
  </si>
  <si>
    <t>Monitor Benq</t>
  </si>
  <si>
    <t>Dysk twardy</t>
  </si>
  <si>
    <t>Komputer HP VICTUS</t>
  </si>
  <si>
    <t>Agregat prądotwórczy</t>
  </si>
  <si>
    <t>ES5000SH HPI</t>
  </si>
  <si>
    <t>Malowarka Line Laser</t>
  </si>
  <si>
    <t>3400 25M224</t>
  </si>
  <si>
    <t>Przecinarka do nawierzchni</t>
  </si>
  <si>
    <t>Młot udarowy</t>
  </si>
  <si>
    <t>GSH27</t>
  </si>
  <si>
    <t>5.</t>
  </si>
  <si>
    <t>Walec prowadzony</t>
  </si>
  <si>
    <t>6.</t>
  </si>
  <si>
    <t>Zagęszczarka</t>
  </si>
  <si>
    <t>LF80</t>
  </si>
  <si>
    <t>7.</t>
  </si>
  <si>
    <t>Ubijak</t>
  </si>
  <si>
    <t>LT6005</t>
  </si>
  <si>
    <t>8.</t>
  </si>
  <si>
    <t>Kosiarka bijakowa</t>
  </si>
  <si>
    <t>BSH4F100L</t>
  </si>
  <si>
    <t>ul. 1 Maja 4, 39-400 Tarnobrzeg</t>
  </si>
  <si>
    <t xml:space="preserve">830413410 </t>
  </si>
  <si>
    <t>8411Z</t>
  </si>
  <si>
    <t>sekretarz@tarnobrzeski.pl</t>
  </si>
  <si>
    <t>Adam Kumor</t>
  </si>
  <si>
    <t>Zespół Szkół Nr 1 w Nowej Dębie</t>
  </si>
  <si>
    <t>ul. M. Reja 7, 39-460 Nowa Dęba</t>
  </si>
  <si>
    <t>85.60.Z</t>
  </si>
  <si>
    <t>831207404</t>
  </si>
  <si>
    <t>zsndeba@poczta.onet.pl</t>
  </si>
  <si>
    <t>Małgorzata Sączawa,15 8462232, zsndeba@poczta.onet.pl</t>
  </si>
  <si>
    <t>Budynek</t>
  </si>
  <si>
    <t>21 gaśnic proszkowych, 15 hydrantów wewnętrznych, minitoring wizyjny zewn.i wewnętrzn</t>
  </si>
  <si>
    <t>ul.Reja 7, 39-460 Nowa Dęba</t>
  </si>
  <si>
    <t>Winda</t>
  </si>
  <si>
    <t>Zestaw multimedialny-tablica multimedialna+rzutnik+laptop -szt.2</t>
  </si>
  <si>
    <t>Komputer stacjonarny</t>
  </si>
  <si>
    <t>Głosniki-zestaw - 2 szt.</t>
  </si>
  <si>
    <t>Kserokopiarka poleasingowa</t>
  </si>
  <si>
    <t>Drukarka 3D</t>
  </si>
  <si>
    <t>Pracownia językowa do s.24</t>
  </si>
  <si>
    <t>Laptop -szt.16</t>
  </si>
  <si>
    <t>Laptop Dell -szt.4</t>
  </si>
  <si>
    <t>Zestaw słuchawkowy szt.4</t>
  </si>
  <si>
    <t>Mobilny sprzęt nagłaśniajacy 2 szt.</t>
  </si>
  <si>
    <t>Laptop szt.2</t>
  </si>
  <si>
    <t>Tablet szt 25</t>
  </si>
  <si>
    <t>Aparat telefoniczny</t>
  </si>
  <si>
    <t>Roboty do programowania szt.2</t>
  </si>
  <si>
    <t>Dron</t>
  </si>
  <si>
    <t>Okulary VR zestaw 8 szt.</t>
  </si>
  <si>
    <t>Radioodtwarzacz Philips -3 szt.</t>
  </si>
  <si>
    <t>Aparat Canon</t>
  </si>
  <si>
    <t>Centrum Opieki nad Dzieckiem w Skopaniu</t>
  </si>
  <si>
    <t>ul. Leśna 2/3, 39-451 Skopanie</t>
  </si>
  <si>
    <t>000238581</t>
  </si>
  <si>
    <t>ddzskopanie1@op.pl</t>
  </si>
  <si>
    <t>Joanna Bożek , ddzskopanie1@op.pl ,  158110623</t>
  </si>
  <si>
    <t>19 wychowawcy</t>
  </si>
  <si>
    <t>12 pracownicy</t>
  </si>
  <si>
    <t>mieszkalne</t>
  </si>
  <si>
    <t>1 207 429, 01</t>
  </si>
  <si>
    <t>15x gaśnic ( gaśnica proszkowa typ GP 6x- 1 sztuka, proszkowa typ GP4x -12 sztuk, proszkowa typ GP 2x- 1 sztuka, gasnica do kuchni typ AF3x - 1 sztuka), 3 hydranty zewnetrzne, brak okratowania okien, ilość zamków w drzwiach1x.</t>
  </si>
  <si>
    <t>Leśna 2/3, 39-451 Skopanie</t>
  </si>
  <si>
    <t>2 042,0m2</t>
  </si>
  <si>
    <t>gospodarcze</t>
  </si>
  <si>
    <t>261,30m2</t>
  </si>
  <si>
    <t>częściowo</t>
  </si>
  <si>
    <t>Leśna 2/3 ,  39-451 Skopanie</t>
  </si>
  <si>
    <t xml:space="preserve"> Budowle ( oświetlenie parkowe, ogrodzenie działki-stare, ogrodzenie działki, brama+furtka Wiśniowski, droga dojazdowa (przebudowa drogi, modernizacja boiska, garaż z blach 2 sztuki, bramka do dezynfekcji ludzi)</t>
  </si>
  <si>
    <t xml:space="preserve">Grupa I środków trwałych - </t>
  </si>
  <si>
    <t>CENTRUM OPIEKI NAD DZIECKIEM W SKOPANIU</t>
  </si>
  <si>
    <t>Zespół Szkół nr 2 im. E. Kwiatkowskiego w Nowej Dębie</t>
  </si>
  <si>
    <t>ul. Kościuszki 101  39-460 Nowa Dęba</t>
  </si>
  <si>
    <t>000034476</t>
  </si>
  <si>
    <t>sekretariat@zs2nd.pl</t>
  </si>
  <si>
    <t>Barbara Furtak 158462286</t>
  </si>
  <si>
    <t>Budynek szkolny z przewiązką</t>
  </si>
  <si>
    <t>zajęcia edukacyjne</t>
  </si>
  <si>
    <t>4 szt drzwi po 2 zamki, hydranty  wewnętrzne 5 szt, hydrant zewnętrzny 1 szt, gaśnice proszkowe w ilości 5szt po 6kg i 2szt po 2 kg</t>
  </si>
  <si>
    <t>Nowa Dęba ul. Kościuszki 101</t>
  </si>
  <si>
    <t>elementy prefabrykowane</t>
  </si>
  <si>
    <t>budynek warsztatów szkolnych</t>
  </si>
  <si>
    <t>2 szt drzwi po 2 zamki,hydranty  wewnętrzne 2 szt, hydrant zewnętrzny 1 szt, gaśnice proszkowe w ilości 4szt po 6kg , 2szt po 4 kg 2 szt gaśnić halonowych, 1 szt gaśnicy śniegowej 5 kg</t>
  </si>
  <si>
    <t>konstrukcja żelbetowa</t>
  </si>
  <si>
    <t>budynek Sali gimnastycznej</t>
  </si>
  <si>
    <t>zajęcia sportowe</t>
  </si>
  <si>
    <t xml:space="preserve">drzwi  1 szt po 2 zamku, 6 szt drzwi- 1 zamki, hydranty  wewnętrzne 3 szt, hydrant zewnętrzny 1 szt, gaśnice proszkowe w ilości 3szt po 6kg </t>
  </si>
  <si>
    <t>budynek wymiennikowni CO</t>
  </si>
  <si>
    <t>drzwi 1 szt po 1 zamku , gaśnica proszkowa 1 szt - 4 kg</t>
  </si>
  <si>
    <t>boisko sportowe</t>
  </si>
  <si>
    <t>stacja trafo</t>
  </si>
  <si>
    <t>pomieszczenie na transformator</t>
  </si>
  <si>
    <t>boisko orlik</t>
  </si>
  <si>
    <t>drogi i place</t>
  </si>
  <si>
    <t>Zespół Szkół nr 2 w Nowej Dębie</t>
  </si>
  <si>
    <t>projektor</t>
  </si>
  <si>
    <t>Projektor optoma</t>
  </si>
  <si>
    <t>Projektor dell</t>
  </si>
  <si>
    <t>komputer Vostro</t>
  </si>
  <si>
    <t>monitor del E20</t>
  </si>
  <si>
    <t>serwer</t>
  </si>
  <si>
    <t>Monito Interaktywny</t>
  </si>
  <si>
    <t>projektor nec 2 szt</t>
  </si>
  <si>
    <t>wizualizer</t>
  </si>
  <si>
    <t>projektor dell 1510x szt 2</t>
  </si>
  <si>
    <t>projektor dell</t>
  </si>
  <si>
    <t>głośnik</t>
  </si>
  <si>
    <t>centrala telefoniczna</t>
  </si>
  <si>
    <t>drukarka XEROX</t>
  </si>
  <si>
    <t>projektor Epson EB-535W</t>
  </si>
  <si>
    <t>Monitory interaktywne na statywie szt 2</t>
  </si>
  <si>
    <t>drukarka 3D</t>
  </si>
  <si>
    <t>zestaw kopmuterów adax szt 17</t>
  </si>
  <si>
    <t>wizualizer EPSON</t>
  </si>
  <si>
    <t>mikrofony doręczne</t>
  </si>
  <si>
    <t>komputer optiplex</t>
  </si>
  <si>
    <t>wizualizer szt 5</t>
  </si>
  <si>
    <t>projektor optoma szt 2</t>
  </si>
  <si>
    <t>drukarka 3d</t>
  </si>
  <si>
    <t>komputer dell VO30 szt 16</t>
  </si>
  <si>
    <t>Komputer z monitorem</t>
  </si>
  <si>
    <t>wizualizer  EPSON szt 4</t>
  </si>
  <si>
    <t>laptop dell</t>
  </si>
  <si>
    <t>laptop HP PAVx 360</t>
  </si>
  <si>
    <t>laptop Vostro</t>
  </si>
  <si>
    <t>laptop del  8  szt</t>
  </si>
  <si>
    <t>tablet graficzny 2 szt</t>
  </si>
  <si>
    <t>laptop HP 15 szt 9</t>
  </si>
  <si>
    <t>laptop fujitsu szt 30</t>
  </si>
  <si>
    <t xml:space="preserve">laptop </t>
  </si>
  <si>
    <t>001261760</t>
  </si>
  <si>
    <t>85.59.B</t>
  </si>
  <si>
    <t>87.90.Z</t>
  </si>
  <si>
    <t>2+2 pracowników niepedagogicznych</t>
  </si>
  <si>
    <t>Zespół Szkół w Gorzycach</t>
  </si>
  <si>
    <t>ul. Żwirki i Wigury 2
39-432 Gorzyce</t>
  </si>
  <si>
    <t>8671875623</t>
  </si>
  <si>
    <t>000037210</t>
  </si>
  <si>
    <t>Nie ubezpieczamy - proszę o potwierdzenei</t>
  </si>
  <si>
    <t>Dom Pomocy Społecznej</t>
  </si>
  <si>
    <t>39 - 460 Nowa Dęba ul. Jana Pawła II 7</t>
  </si>
  <si>
    <t>8730Z</t>
  </si>
  <si>
    <t>005670633</t>
  </si>
  <si>
    <t>867 18 66 860</t>
  </si>
  <si>
    <t>dpsnowadeba@pro.onet.pl</t>
  </si>
  <si>
    <t>Agnieszka Markowicz tel. 15 846 22 14 dpsnowadeba@pro.onet.pl</t>
  </si>
  <si>
    <t>Całodobowa opieka nad osobami przewlekle somatycznie chorymi</t>
  </si>
  <si>
    <t>Gaśniceproszkowe 13 szt., hydranty wewnętrzne 4 szt., system sygnalizacji pożaru, system przyzywowy,  jeden zamek w drzwiach wejściowych, instalacja videofonowa, brak krat w oknach,</t>
  </si>
  <si>
    <t>39 460 Nowa Dęba  ul. Jana Pawła II 7</t>
  </si>
  <si>
    <t xml:space="preserve">ściany cegła pełna ,dach: żelbet, stropodach wentylowqany, papa </t>
  </si>
  <si>
    <t xml:space="preserve">Dom Pomocy Społecznej </t>
  </si>
  <si>
    <t>Budynek DPS</t>
  </si>
  <si>
    <t>DOM POMOCY SPOŁECZNEJ</t>
  </si>
  <si>
    <t>Dom Pomocy Społecznej w Nowej Dębie</t>
  </si>
  <si>
    <t>Dom Pomocy Społecznej  w Nowej Dębie</t>
  </si>
  <si>
    <t>Kserokopiarka</t>
  </si>
  <si>
    <t xml:space="preserve">Drukarka </t>
  </si>
  <si>
    <t>Monitor komputerowy</t>
  </si>
  <si>
    <t>Centrala telefoniczna</t>
  </si>
  <si>
    <t>Komputer</t>
  </si>
  <si>
    <t xml:space="preserve">Telewizor </t>
  </si>
  <si>
    <t xml:space="preserve">Radio </t>
  </si>
  <si>
    <t>Telefon</t>
  </si>
  <si>
    <t>Czytnik DVD</t>
  </si>
  <si>
    <t>Zasilacz</t>
  </si>
  <si>
    <t>Kamera internetowa</t>
  </si>
  <si>
    <t>Kamera Internetowa</t>
  </si>
  <si>
    <t>Dysk</t>
  </si>
  <si>
    <t>Ruter</t>
  </si>
  <si>
    <t>Słuchawki z mikrofonem</t>
  </si>
  <si>
    <t>Głośniki komputerowe</t>
  </si>
  <si>
    <t>Urządzenie nagłaśniające</t>
  </si>
  <si>
    <t xml:space="preserve">                                                                                          Razem:</t>
  </si>
  <si>
    <t>jednostka +monitor</t>
  </si>
  <si>
    <t>Ubezpieczony w ramach ubezpieczenia mienia od wszystkich ryzyk</t>
  </si>
  <si>
    <t>Maszyny budowlane</t>
  </si>
  <si>
    <t>ul. Mikołaja Reja 7, 39 - 460 Nowa Dęba</t>
  </si>
  <si>
    <r>
      <t>Nazwa Budynku/Budowli                                                         ( Grupa I i II środków trwałych)</t>
    </r>
    <r>
      <rPr>
        <b/>
        <i/>
        <sz val="11"/>
        <rFont val="Arial"/>
        <family val="2"/>
        <charset val="238"/>
      </rPr>
      <t xml:space="preserve"> </t>
    </r>
    <r>
      <rPr>
        <i/>
        <sz val="11"/>
        <rFont val="Arial"/>
        <family val="2"/>
        <charset val="238"/>
      </rPr>
      <t xml:space="preserve">[w tym przystanki/wiaty przystankowe; obiekty mostowe (mosty, wiadukty, estakady, kładki), tunele w tym przejścia podziemne; przepusty drogowe, </t>
    </r>
  </si>
  <si>
    <r>
      <t>Informacja o przeznaczeniu budynku/ budowli</t>
    </r>
    <r>
      <rPr>
        <sz val="11"/>
        <rFont val="Arial"/>
        <family val="2"/>
        <charset val="238"/>
      </rPr>
      <t xml:space="preserve"> </t>
    </r>
    <r>
      <rPr>
        <i/>
        <sz val="11"/>
        <rFont val="Arial"/>
        <family val="2"/>
        <charset val="238"/>
      </rPr>
      <t>(nie dotyczy infrastruktury drogowej)</t>
    </r>
  </si>
  <si>
    <r>
      <t xml:space="preserve">Czy budynek jest użytkowany? </t>
    </r>
    <r>
      <rPr>
        <i/>
        <sz val="11"/>
        <rFont val="Arial"/>
        <family val="2"/>
        <charset val="238"/>
      </rPr>
      <t>(TAK/NIE)</t>
    </r>
  </si>
  <si>
    <r>
      <t xml:space="preserve">Wartość początkowa </t>
    </r>
    <r>
      <rPr>
        <sz val="11"/>
        <rFont val="Arial"/>
        <family val="2"/>
        <charset val="238"/>
      </rPr>
      <t xml:space="preserve">(księgowa brutto) </t>
    </r>
    <r>
      <rPr>
        <b/>
        <sz val="11"/>
        <rFont val="Arial"/>
        <family val="2"/>
        <charset val="238"/>
      </rPr>
      <t xml:space="preserve">            </t>
    </r>
  </si>
  <si>
    <r>
      <t>Zabezpieczenia p-poż i przeciw kradzieżowe</t>
    </r>
    <r>
      <rPr>
        <i/>
        <sz val="11"/>
        <rFont val="Arial"/>
        <family val="2"/>
        <charset val="238"/>
      </rPr>
      <t xml:space="preserve"> [np. ilość gaśnic z podaniem ich rodzaju (pianowe, śniegowe, proszkowe), ilość hydrantów wewnętrznych i zewnętrznych; ilość zamków w drzwiach wejściowych, okratowanie okien parteru, alarm przeciwpożarowy i/lub an</t>
    </r>
  </si>
  <si>
    <r>
      <t>Lokalizacja</t>
    </r>
    <r>
      <rPr>
        <i/>
        <sz val="11"/>
        <rFont val="Arial"/>
        <family val="2"/>
        <charset val="238"/>
      </rPr>
      <t xml:space="preserve"> (dokładny adres)</t>
    </r>
  </si>
  <si>
    <r>
      <t>powierzchnia użytkowa</t>
    </r>
    <r>
      <rPr>
        <sz val="11"/>
        <rFont val="Arial"/>
        <family val="2"/>
        <charset val="238"/>
      </rPr>
      <t xml:space="preserve">                          (w m?)</t>
    </r>
  </si>
  <si>
    <r>
      <t xml:space="preserve">Czy budynek jest podpiwniczony? </t>
    </r>
    <r>
      <rPr>
        <sz val="11"/>
        <rFont val="Arial"/>
        <family val="2"/>
        <charset val="238"/>
      </rPr>
      <t>(TAK/NIE)</t>
    </r>
  </si>
  <si>
    <r>
      <t xml:space="preserve">Czy w budynku/ budowli znajdują się instalacje sanitarne? </t>
    </r>
    <r>
      <rPr>
        <sz val="11"/>
        <rFont val="Arial"/>
        <family val="2"/>
        <charset val="238"/>
      </rPr>
      <t>(TAK/NIE)</t>
    </r>
  </si>
  <si>
    <r>
      <t xml:space="preserve">Czy budynek/ budowla jest wyposażony w windę?                                                                </t>
    </r>
    <r>
      <rPr>
        <sz val="11"/>
        <rFont val="Arial"/>
        <family val="2"/>
        <charset val="238"/>
      </rPr>
      <t>(TAK/NIE)</t>
    </r>
  </si>
  <si>
    <r>
      <t xml:space="preserve">mury </t>
    </r>
    <r>
      <rPr>
        <sz val="11"/>
        <rFont val="Arial"/>
        <family val="2"/>
        <charset val="238"/>
      </rPr>
      <t>(pustak, cegła, suporex, wielka płyta, inne-jakie?)</t>
    </r>
  </si>
  <si>
    <r>
      <t xml:space="preserve">stropy </t>
    </r>
    <r>
      <rPr>
        <sz val="11"/>
        <rFont val="Arial"/>
        <family val="2"/>
        <charset val="238"/>
      </rPr>
      <t>(betonowy, drewniany, inny-jaki?)</t>
    </r>
  </si>
  <si>
    <r>
      <t xml:space="preserve">dach </t>
    </r>
    <r>
      <rPr>
        <i/>
        <sz val="11"/>
        <rFont val="Arial"/>
        <family val="2"/>
        <charset val="238"/>
      </rPr>
      <t>[konstrukcja betonowa, stalowa, drewniana, inna-jaka?)</t>
    </r>
    <r>
      <rPr>
        <b/>
        <i/>
        <sz val="11"/>
        <rFont val="Arial"/>
        <family val="2"/>
        <charset val="238"/>
      </rPr>
      <t xml:space="preserve"> i pokrycie </t>
    </r>
    <r>
      <rPr>
        <i/>
        <sz val="11"/>
        <rFont val="Arial"/>
        <family val="2"/>
        <charset val="238"/>
      </rPr>
      <t>(papa, eternit, dachówka, blacha/blachodachówka, inne-jakie?)]</t>
    </r>
  </si>
  <si>
    <t xml:space="preserve">750 m²
</t>
  </si>
  <si>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Budynek Gospodarczy, kotłownia i pralnia</t>
    </r>
  </si>
  <si>
    <t>Budynek przychodni</t>
  </si>
  <si>
    <t>ul. Górka 108, 39-442 Chmielów</t>
  </si>
  <si>
    <t>ŁĄCZNIE</t>
  </si>
  <si>
    <t xml:space="preserve">                               Razem:</t>
  </si>
  <si>
    <t>ŁĄZNIE</t>
  </si>
  <si>
    <t xml:space="preserve">   Razem:</t>
  </si>
  <si>
    <t xml:space="preserve">                   Razem:</t>
  </si>
  <si>
    <t xml:space="preserve">                                       Razem:</t>
  </si>
  <si>
    <t>Środki trwałe</t>
  </si>
  <si>
    <t>Drogi nieutwardzone:</t>
  </si>
  <si>
    <t>-</t>
  </si>
  <si>
    <t>TABELA NR 1</t>
  </si>
  <si>
    <t>TABELA NR 2</t>
  </si>
  <si>
    <t>TABELA NR 3</t>
  </si>
  <si>
    <t>TABELA NR 4</t>
  </si>
  <si>
    <t>TABELA NR 5</t>
  </si>
  <si>
    <t>TABELA NR 6</t>
  </si>
  <si>
    <t>TABELA NR 7</t>
  </si>
  <si>
    <t>Właściciel Pojazdu</t>
  </si>
  <si>
    <t>PESEL</t>
  </si>
  <si>
    <t>Ubezpieczający</t>
  </si>
  <si>
    <t>Numer rejestracyjny</t>
  </si>
  <si>
    <t>VIN</t>
  </si>
  <si>
    <t>Marka</t>
  </si>
  <si>
    <t>Model</t>
  </si>
  <si>
    <t>Rodzaj pojazdu</t>
  </si>
  <si>
    <t>Ilość miejsc</t>
  </si>
  <si>
    <t>Pojemność silnika (ccm)</t>
  </si>
  <si>
    <t>Ładowność (kg)</t>
  </si>
  <si>
    <t>DMC</t>
  </si>
  <si>
    <t>Wartość</t>
  </si>
  <si>
    <t>Okres ubezpieczenia</t>
  </si>
  <si>
    <t>OC</t>
  </si>
  <si>
    <t>AC</t>
  </si>
  <si>
    <t>NNW</t>
  </si>
  <si>
    <t>ASSISTANCE</t>
  </si>
  <si>
    <t>od</t>
  </si>
  <si>
    <t>do</t>
  </si>
  <si>
    <t>39 - 460 Nowa Dęba, ul. Jana Pawła II 7</t>
  </si>
  <si>
    <t>RTA03838</t>
  </si>
  <si>
    <t>ZFA22300005571959</t>
  </si>
  <si>
    <t>Fiat</t>
  </si>
  <si>
    <t>Doblo</t>
  </si>
  <si>
    <t>Osobowy</t>
  </si>
  <si>
    <t>39 - 400 Tarnobrzeg, ul. 1 Maja 4</t>
  </si>
  <si>
    <t>Dom Pomocy Społecznej 39 - 460 Nowa Deba , ul. Jana Pawła II 7</t>
  </si>
  <si>
    <t>RT52470</t>
  </si>
  <si>
    <t>WV2ZZZ7HZMH017180</t>
  </si>
  <si>
    <t>Volkswagen/AMZ-KUTNO</t>
  </si>
  <si>
    <t>Transporter</t>
  </si>
  <si>
    <t>Zespół Szkół nr 2 im. Eugeniusza Kwiatkowskiego w Nowej Dębie</t>
  </si>
  <si>
    <t>39-460 Nowa Dęba, ul. Tadeusza Kościuszki 101</t>
  </si>
  <si>
    <t>RTA18757</t>
  </si>
  <si>
    <t>ZFA26300009034838</t>
  </si>
  <si>
    <t>Doblo 10-15 2.0 Multijet 16V Emotion</t>
  </si>
  <si>
    <t>Ciężarowy</t>
  </si>
  <si>
    <t>39-460 Nowa Dęba, ul. Ogrodowa 20</t>
  </si>
  <si>
    <t>RTA16170</t>
  </si>
  <si>
    <t>VF1VBU6E345577112</t>
  </si>
  <si>
    <t>Renault</t>
  </si>
  <si>
    <t>Master DCI 150 EURO 5</t>
  </si>
  <si>
    <t>RTA01AH</t>
  </si>
  <si>
    <t>SUCE6ASA3G1003707</t>
  </si>
  <si>
    <t xml:space="preserve">Wiola </t>
  </si>
  <si>
    <t>W2</t>
  </si>
  <si>
    <t>Przyczepa</t>
  </si>
  <si>
    <t>RT42555</t>
  </si>
  <si>
    <t>TMBLA75LHN706182</t>
  </si>
  <si>
    <t xml:space="preserve">Skoda </t>
  </si>
  <si>
    <t>Yeti Outdoor 13-17</t>
  </si>
  <si>
    <t>RTA07717</t>
  </si>
  <si>
    <t>VF1FLBCD65Y097853</t>
  </si>
  <si>
    <t>Traffic DCI1870CCM 2,9T L2H2</t>
  </si>
  <si>
    <t>RT055T</t>
  </si>
  <si>
    <t>KBTLDCDSLPSJ32430</t>
  </si>
  <si>
    <t>Kubota</t>
  </si>
  <si>
    <t>L2-522</t>
  </si>
  <si>
    <t>Ciągnmik rolniczy</t>
  </si>
  <si>
    <t>RT52444</t>
  </si>
  <si>
    <t>TMBAM7NP1M7030807</t>
  </si>
  <si>
    <t>Superb III 19-</t>
  </si>
  <si>
    <t>39-451 Skopanie, ul. Leśna 2/3</t>
  </si>
  <si>
    <t>RT61303</t>
  </si>
  <si>
    <t>WF0KXXTTRKPU88323</t>
  </si>
  <si>
    <t>Ford</t>
  </si>
  <si>
    <t>Transit 350 Ecoblue Euro 6</t>
  </si>
  <si>
    <t>RT60106</t>
  </si>
  <si>
    <t>WF0LXXGCBLCB56562</t>
  </si>
  <si>
    <t>Focus Kombi 11-14</t>
  </si>
  <si>
    <t>RT2980P</t>
  </si>
  <si>
    <t>SXE1P202DPS706288</t>
  </si>
  <si>
    <t>Neptun</t>
  </si>
  <si>
    <t>39-432 Gorzyce, ul. 11 Listopada 12</t>
  </si>
  <si>
    <t>8671849063</t>
  </si>
  <si>
    <t>RTAJ484</t>
  </si>
  <si>
    <t>KNETB28122K077554</t>
  </si>
  <si>
    <t>KIA</t>
  </si>
  <si>
    <t>PREGIO</t>
  </si>
  <si>
    <t>TABELA NR 8</t>
  </si>
  <si>
    <t>TABELA NR 9</t>
  </si>
  <si>
    <t>Stacjonarna</t>
  </si>
  <si>
    <t>Przenośna</t>
  </si>
  <si>
    <t>Grupa IV   (bez sprzętów elektronicznych wykazanych w tabeli nr 3)</t>
  </si>
  <si>
    <t>Grupa VI     (bez sprzętów elektronicznych wykazanych w tabeli nr 3)</t>
  </si>
  <si>
    <t>Grupa VII    (po wyłączeniu pojazdów mechanicznych podlegających rejestracji)</t>
  </si>
  <si>
    <t>Grupa VIII    (bez sprzętów elektronicznych wykazanych w tabeli nr 3)</t>
  </si>
  <si>
    <t>Środki niskocenne / grupa 013     (bez sprzętów elektronicznych wykazanych w tabeli nr 3)</t>
  </si>
  <si>
    <t>brutto</t>
  </si>
  <si>
    <t>OC OGÓLNE</t>
  </si>
  <si>
    <t>MIENIE</t>
  </si>
  <si>
    <t>OC KOMUNIKACJA</t>
  </si>
  <si>
    <t>AC KOMUNIKACJA</t>
  </si>
  <si>
    <t>Wypłacone</t>
  </si>
  <si>
    <t>Rezerwa</t>
  </si>
  <si>
    <t>Ilość szkód</t>
  </si>
  <si>
    <t>SUMA</t>
  </si>
  <si>
    <t>Rok</t>
  </si>
  <si>
    <t>Załącznik nr 5 do Zapytania  Ofertowego</t>
  </si>
  <si>
    <t>TABELA NR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</si>
</sst>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#,##0.00_ ;[Red]\-#,##0.00\ "/>
    <numFmt numFmtId="167" formatCode="#,##0.00\ [$zł-415];[Red]\-#,##0.00\ [$zł-415]"/>
    <numFmt numFmtId="168" formatCode="0;[Red]0"/>
  </numFmts>
  <fonts count="50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Czcionka tekstu podstawowego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name val="Verdana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u/>
      <sz val="9"/>
      <color indexed="12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23"/>
      </left>
      <right style="medium">
        <color indexed="23"/>
      </right>
      <top style="thin">
        <color indexed="64"/>
      </top>
      <bottom style="medium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23"/>
      </top>
      <bottom style="thin">
        <color indexed="64"/>
      </bottom>
      <diagonal/>
    </border>
    <border>
      <left/>
      <right/>
      <top style="medium">
        <color indexed="23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37">
    <xf numFmtId="0" fontId="0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7" fillId="2" borderId="1" applyNumberFormat="0" applyAlignment="0" applyProtection="0"/>
    <xf numFmtId="0" fontId="8" fillId="2" borderId="2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0" fontId="3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9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15" fillId="0" borderId="0"/>
    <xf numFmtId="0" fontId="5" fillId="0" borderId="0"/>
    <xf numFmtId="0" fontId="16" fillId="2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10" borderId="9" applyNumberFormat="0" applyFont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363">
    <xf numFmtId="0" fontId="0" fillId="0" borderId="0" xfId="0"/>
    <xf numFmtId="0" fontId="23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0" fontId="2" fillId="0" borderId="11" xfId="22" applyBorder="1" applyAlignment="1">
      <alignment vertical="center" wrapText="1"/>
    </xf>
    <xf numFmtId="0" fontId="23" fillId="0" borderId="0" xfId="0" applyFont="1"/>
    <xf numFmtId="0" fontId="23" fillId="0" borderId="0" xfId="12" applyFont="1"/>
    <xf numFmtId="0" fontId="25" fillId="0" borderId="0" xfId="0" applyFont="1"/>
    <xf numFmtId="0" fontId="26" fillId="0" borderId="0" xfId="0" applyFont="1"/>
    <xf numFmtId="0" fontId="2" fillId="0" borderId="10" xfId="22" applyBorder="1" applyAlignment="1">
      <alignment horizontal="center" vertical="center" wrapText="1"/>
    </xf>
    <xf numFmtId="0" fontId="23" fillId="0" borderId="10" xfId="22" applyFont="1" applyBorder="1" applyAlignment="1">
      <alignment horizontal="center" vertical="center" wrapText="1"/>
    </xf>
    <xf numFmtId="49" fontId="23" fillId="0" borderId="10" xfId="22" applyNumberFormat="1" applyFont="1" applyBorder="1" applyAlignment="1">
      <alignment horizontal="center" vertical="center" wrapText="1"/>
    </xf>
    <xf numFmtId="0" fontId="23" fillId="0" borderId="10" xfId="22" applyFont="1" applyBorder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3" fillId="0" borderId="10" xfId="0" applyFont="1" applyBorder="1" applyAlignment="1">
      <alignment vertical="center" wrapText="1"/>
    </xf>
    <xf numFmtId="0" fontId="22" fillId="0" borderId="0" xfId="22" applyFont="1" applyAlignment="1">
      <alignment wrapText="1"/>
    </xf>
    <xf numFmtId="0" fontId="22" fillId="0" borderId="10" xfId="22" applyFont="1" applyBorder="1" applyAlignment="1">
      <alignment horizontal="centerContinuous" vertical="center" wrapText="1"/>
    </xf>
    <xf numFmtId="0" fontId="25" fillId="0" borderId="1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" fillId="0" borderId="10" xfId="22" applyBorder="1" applyAlignment="1">
      <alignment vertical="center" wrapText="1"/>
    </xf>
    <xf numFmtId="0" fontId="2" fillId="0" borderId="10" xfId="22" applyBorder="1" applyAlignment="1">
      <alignment horizontal="centerContinuous" vertical="center" wrapText="1"/>
    </xf>
    <xf numFmtId="0" fontId="22" fillId="0" borderId="0" xfId="22" applyFont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2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3" fillId="0" borderId="10" xfId="0" applyFont="1" applyBorder="1"/>
    <xf numFmtId="4" fontId="2" fillId="0" borderId="0" xfId="0" applyNumberFormat="1" applyFont="1"/>
    <xf numFmtId="0" fontId="23" fillId="11" borderId="0" xfId="0" applyFont="1" applyFill="1"/>
    <xf numFmtId="4" fontId="22" fillId="0" borderId="0" xfId="0" applyNumberFormat="1" applyFont="1"/>
    <xf numFmtId="0" fontId="22" fillId="0" borderId="0" xfId="0" applyFont="1"/>
    <xf numFmtId="4" fontId="2" fillId="0" borderId="10" xfId="0" applyNumberFormat="1" applyFont="1" applyBorder="1" applyAlignment="1">
      <alignment horizontal="right" vertical="center" wrapText="1"/>
    </xf>
    <xf numFmtId="0" fontId="22" fillId="0" borderId="10" xfId="22" applyFont="1" applyBorder="1" applyAlignment="1">
      <alignment horizontal="center" vertical="center" wrapText="1"/>
    </xf>
    <xf numFmtId="165" fontId="24" fillId="0" borderId="10" xfId="22" applyNumberFormat="1" applyFont="1" applyBorder="1" applyAlignment="1">
      <alignment vertical="center" wrapText="1"/>
    </xf>
    <xf numFmtId="4" fontId="22" fillId="12" borderId="10" xfId="0" applyNumberFormat="1" applyFont="1" applyFill="1" applyBorder="1"/>
    <xf numFmtId="0" fontId="27" fillId="0" borderId="0" xfId="0" applyFont="1" applyAlignment="1">
      <alignment horizontal="left" vertical="center"/>
    </xf>
    <xf numFmtId="0" fontId="2" fillId="0" borderId="0" xfId="22"/>
    <xf numFmtId="0" fontId="2" fillId="0" borderId="11" xfId="22" applyBorder="1" applyAlignment="1">
      <alignment horizontal="center" vertical="center"/>
    </xf>
    <xf numFmtId="0" fontId="22" fillId="0" borderId="11" xfId="22" applyFont="1" applyBorder="1" applyAlignment="1">
      <alignment horizontal="center" vertical="center" wrapText="1"/>
    </xf>
    <xf numFmtId="165" fontId="2" fillId="0" borderId="11" xfId="22" applyNumberFormat="1" applyBorder="1" applyAlignment="1">
      <alignment vertical="center" wrapText="1"/>
    </xf>
    <xf numFmtId="165" fontId="25" fillId="12" borderId="10" xfId="0" applyNumberFormat="1" applyFont="1" applyFill="1" applyBorder="1" applyAlignment="1">
      <alignment vertical="center"/>
    </xf>
    <xf numFmtId="0" fontId="23" fillId="0" borderId="0" xfId="0" applyFont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2" fillId="0" borderId="10" xfId="20" applyFont="1" applyBorder="1" applyAlignment="1">
      <alignment horizontal="center" vertical="center"/>
    </xf>
    <xf numFmtId="0" fontId="22" fillId="0" borderId="10" xfId="20" applyFont="1" applyBorder="1" applyAlignment="1">
      <alignment horizontal="left" vertical="center" wrapText="1"/>
    </xf>
    <xf numFmtId="44" fontId="22" fillId="0" borderId="10" xfId="20" applyNumberFormat="1" applyFont="1" applyBorder="1" applyAlignment="1">
      <alignment horizontal="center" vertical="center" wrapText="1"/>
    </xf>
    <xf numFmtId="0" fontId="2" fillId="0" borderId="0" xfId="22" applyAlignment="1">
      <alignment wrapText="1"/>
    </xf>
    <xf numFmtId="0" fontId="22" fillId="0" borderId="14" xfId="22" applyFont="1" applyBorder="1" applyAlignment="1">
      <alignment horizontal="center" vertical="center" wrapText="1"/>
    </xf>
    <xf numFmtId="0" fontId="22" fillId="0" borderId="15" xfId="22" applyFont="1" applyBorder="1" applyAlignment="1">
      <alignment horizontal="center" vertical="center" wrapText="1"/>
    </xf>
    <xf numFmtId="0" fontId="27" fillId="0" borderId="16" xfId="22" applyFont="1" applyBorder="1" applyAlignment="1">
      <alignment horizontal="centerContinuous" vertical="center" wrapText="1"/>
    </xf>
    <xf numFmtId="0" fontId="2" fillId="0" borderId="17" xfId="22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2" fillId="0" borderId="12" xfId="0" applyFont="1" applyBorder="1" applyAlignment="1">
      <alignment wrapText="1"/>
    </xf>
    <xf numFmtId="0" fontId="22" fillId="0" borderId="12" xfId="0" applyFont="1" applyBorder="1" applyAlignment="1">
      <alignment horizontal="right" wrapText="1"/>
    </xf>
    <xf numFmtId="4" fontId="2" fillId="0" borderId="10" xfId="0" applyNumberFormat="1" applyFont="1" applyBorder="1" applyAlignment="1">
      <alignment vertic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right" wrapText="1"/>
    </xf>
    <xf numFmtId="0" fontId="2" fillId="0" borderId="0" xfId="0" applyFont="1"/>
    <xf numFmtId="165" fontId="22" fillId="0" borderId="0" xfId="0" applyNumberFormat="1" applyFont="1" applyAlignment="1">
      <alignment vertical="center" wrapText="1"/>
    </xf>
    <xf numFmtId="0" fontId="27" fillId="0" borderId="22" xfId="22" applyFont="1" applyBorder="1" applyAlignment="1">
      <alignment horizontal="centerContinuous" vertical="center" wrapText="1"/>
    </xf>
    <xf numFmtId="165" fontId="26" fillId="0" borderId="0" xfId="0" applyNumberFormat="1" applyFont="1"/>
    <xf numFmtId="0" fontId="30" fillId="0" borderId="0" xfId="0" applyFont="1"/>
    <xf numFmtId="165" fontId="22" fillId="0" borderId="10" xfId="22" applyNumberFormat="1" applyFont="1" applyBorder="1" applyAlignment="1">
      <alignment horizontal="center" vertical="center" wrapText="1"/>
    </xf>
    <xf numFmtId="0" fontId="2" fillId="0" borderId="12" xfId="22" applyBorder="1" applyAlignment="1">
      <alignment vertical="center" wrapText="1"/>
    </xf>
    <xf numFmtId="0" fontId="2" fillId="0" borderId="23" xfId="22" applyBorder="1" applyAlignment="1">
      <alignment vertical="center" wrapText="1"/>
    </xf>
    <xf numFmtId="0" fontId="3" fillId="0" borderId="10" xfId="13" applyNumberFormat="1" applyFill="1" applyBorder="1" applyAlignment="1" applyProtection="1">
      <alignment horizontal="center" vertical="center" wrapText="1"/>
    </xf>
    <xf numFmtId="0" fontId="2" fillId="0" borderId="0" xfId="22" applyAlignment="1">
      <alignment horizontal="center" vertical="center" wrapText="1"/>
    </xf>
    <xf numFmtId="0" fontId="2" fillId="0" borderId="0" xfId="12" applyFont="1" applyAlignment="1">
      <alignment wrapText="1"/>
    </xf>
    <xf numFmtId="4" fontId="2" fillId="0" borderId="0" xfId="12" applyNumberFormat="1" applyFont="1"/>
    <xf numFmtId="0" fontId="2" fillId="0" borderId="0" xfId="22" applyAlignment="1">
      <alignment vertical="center" wrapText="1"/>
    </xf>
    <xf numFmtId="0" fontId="22" fillId="0" borderId="0" xfId="0" applyFont="1" applyAlignment="1">
      <alignment horizontal="center" vertical="center"/>
    </xf>
    <xf numFmtId="2" fontId="2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right" vertical="center" wrapText="1"/>
    </xf>
    <xf numFmtId="2" fontId="2" fillId="0" borderId="0" xfId="0" applyNumberFormat="1" applyFont="1" applyAlignment="1">
      <alignment horizontal="center" vertical="center" wrapText="1"/>
    </xf>
    <xf numFmtId="2" fontId="22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" fillId="0" borderId="0" xfId="22" applyAlignment="1">
      <alignment horizontal="left" vertical="center" wrapText="1"/>
    </xf>
    <xf numFmtId="0" fontId="22" fillId="0" borderId="0" xfId="22" applyFont="1" applyAlignment="1">
      <alignment horizontal="right" vertical="center" wrapText="1"/>
    </xf>
    <xf numFmtId="0" fontId="2" fillId="0" borderId="10" xfId="22" applyBorder="1" applyAlignment="1">
      <alignment horizontal="left" vertical="center" wrapText="1"/>
    </xf>
    <xf numFmtId="0" fontId="32" fillId="0" borderId="10" xfId="22" applyFont="1" applyBorder="1" applyAlignment="1">
      <alignment horizontal="center" vertical="center" wrapText="1"/>
    </xf>
    <xf numFmtId="0" fontId="32" fillId="0" borderId="10" xfId="22" applyFont="1" applyBorder="1" applyAlignment="1">
      <alignment horizontal="left" vertical="center" wrapText="1"/>
    </xf>
    <xf numFmtId="0" fontId="33" fillId="0" borderId="10" xfId="22" applyFont="1" applyBorder="1" applyAlignment="1">
      <alignment horizontal="center" vertical="center" wrapText="1"/>
    </xf>
    <xf numFmtId="49" fontId="33" fillId="0" borderId="10" xfId="22" applyNumberFormat="1" applyFont="1" applyBorder="1" applyAlignment="1">
      <alignment horizontal="center" vertical="center" wrapText="1"/>
    </xf>
    <xf numFmtId="0" fontId="34" fillId="0" borderId="10" xfId="13" applyNumberFormat="1" applyFont="1" applyFill="1" applyBorder="1" applyAlignment="1" applyProtection="1">
      <alignment horizontal="center" vertical="center" wrapText="1"/>
    </xf>
    <xf numFmtId="0" fontId="33" fillId="0" borderId="0" xfId="0" applyFont="1" applyAlignment="1">
      <alignment horizontal="center" vertical="center"/>
    </xf>
    <xf numFmtId="165" fontId="2" fillId="0" borderId="10" xfId="22" applyNumberFormat="1" applyBorder="1" applyAlignment="1">
      <alignment vertical="center" wrapText="1"/>
    </xf>
    <xf numFmtId="0" fontId="22" fillId="0" borderId="24" xfId="22" applyFont="1" applyBorder="1" applyAlignment="1">
      <alignment vertical="center" wrapText="1"/>
    </xf>
    <xf numFmtId="0" fontId="2" fillId="0" borderId="10" xfId="21" applyBorder="1" applyAlignment="1">
      <alignment wrapText="1"/>
    </xf>
    <xf numFmtId="0" fontId="2" fillId="0" borderId="10" xfId="21" applyBorder="1"/>
    <xf numFmtId="167" fontId="2" fillId="0" borderId="10" xfId="21" applyNumberFormat="1" applyBorder="1"/>
    <xf numFmtId="0" fontId="35" fillId="0" borderId="10" xfId="0" applyFont="1" applyBorder="1" applyAlignment="1">
      <alignment wrapText="1"/>
    </xf>
    <xf numFmtId="0" fontId="35" fillId="0" borderId="10" xfId="0" applyFont="1" applyBorder="1"/>
    <xf numFmtId="44" fontId="35" fillId="0" borderId="10" xfId="31" applyFont="1" applyFill="1" applyBorder="1"/>
    <xf numFmtId="0" fontId="2" fillId="13" borderId="10" xfId="21" applyFill="1" applyBorder="1" applyAlignment="1">
      <alignment wrapText="1"/>
    </xf>
    <xf numFmtId="0" fontId="36" fillId="13" borderId="10" xfId="0" applyFont="1" applyFill="1" applyBorder="1"/>
    <xf numFmtId="44" fontId="2" fillId="13" borderId="10" xfId="31" applyFont="1" applyFill="1" applyBorder="1"/>
    <xf numFmtId="44" fontId="4" fillId="13" borderId="10" xfId="32" applyFill="1" applyBorder="1"/>
    <xf numFmtId="44" fontId="4" fillId="0" borderId="10" xfId="32" applyBorder="1"/>
    <xf numFmtId="167" fontId="2" fillId="0" borderId="10" xfId="21" applyNumberFormat="1" applyBorder="1" applyAlignment="1">
      <alignment wrapText="1"/>
    </xf>
    <xf numFmtId="44" fontId="35" fillId="0" borderId="10" xfId="31" applyFont="1" applyBorder="1"/>
    <xf numFmtId="0" fontId="35" fillId="13" borderId="10" xfId="0" applyFont="1" applyFill="1" applyBorder="1"/>
    <xf numFmtId="44" fontId="35" fillId="13" borderId="10" xfId="31" applyFont="1" applyFill="1" applyBorder="1"/>
    <xf numFmtId="0" fontId="2" fillId="13" borderId="10" xfId="21" applyFill="1" applyBorder="1"/>
    <xf numFmtId="49" fontId="2" fillId="0" borderId="10" xfId="0" applyNumberFormat="1" applyFont="1" applyBorder="1" applyAlignment="1" applyProtection="1">
      <alignment horizontal="left" wrapText="1"/>
      <protection locked="0"/>
    </xf>
    <xf numFmtId="0" fontId="2" fillId="0" borderId="1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2" fillId="0" borderId="27" xfId="22" applyFont="1" applyBorder="1" applyAlignment="1">
      <alignment horizontal="center" vertical="center" wrapText="1"/>
    </xf>
    <xf numFmtId="0" fontId="22" fillId="0" borderId="28" xfId="22" applyFont="1" applyBorder="1" applyAlignment="1">
      <alignment horizontal="center" vertical="center" wrapText="1"/>
    </xf>
    <xf numFmtId="0" fontId="2" fillId="0" borderId="29" xfId="0" applyFont="1" applyBorder="1" applyAlignment="1">
      <alignment wrapText="1"/>
    </xf>
    <xf numFmtId="0" fontId="2" fillId="0" borderId="10" xfId="0" applyFont="1" applyBorder="1" applyAlignment="1">
      <alignment horizontal="left" wrapText="1"/>
    </xf>
    <xf numFmtId="4" fontId="2" fillId="0" borderId="10" xfId="0" applyNumberFormat="1" applyFont="1" applyBorder="1" applyAlignment="1">
      <alignment horizontal="right" wrapText="1"/>
    </xf>
    <xf numFmtId="0" fontId="2" fillId="0" borderId="10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wrapText="1"/>
    </xf>
    <xf numFmtId="0" fontId="27" fillId="0" borderId="0" xfId="22" applyFont="1" applyAlignment="1">
      <alignment horizontal="center" vertical="center" wrapText="1"/>
    </xf>
    <xf numFmtId="0" fontId="22" fillId="0" borderId="29" xfId="0" applyFont="1" applyBorder="1" applyAlignment="1">
      <alignment wrapText="1"/>
    </xf>
    <xf numFmtId="0" fontId="22" fillId="12" borderId="10" xfId="0" applyFont="1" applyFill="1" applyBorder="1" applyAlignment="1">
      <alignment wrapText="1"/>
    </xf>
    <xf numFmtId="0" fontId="2" fillId="0" borderId="10" xfId="0" applyFont="1" applyBorder="1" applyAlignment="1" applyProtection="1">
      <alignment horizontal="left" wrapText="1"/>
      <protection locked="0"/>
    </xf>
    <xf numFmtId="4" fontId="2" fillId="0" borderId="10" xfId="0" applyNumberFormat="1" applyFont="1" applyBorder="1" applyProtection="1">
      <protection locked="0"/>
    </xf>
    <xf numFmtId="4" fontId="2" fillId="0" borderId="10" xfId="0" applyNumberFormat="1" applyFont="1" applyBorder="1" applyAlignment="1">
      <alignment horizontal="center" vertical="center"/>
    </xf>
    <xf numFmtId="44" fontId="2" fillId="0" borderId="10" xfId="31" applyFont="1" applyFill="1" applyBorder="1" applyAlignment="1">
      <alignment horizontal="right" vertical="center"/>
    </xf>
    <xf numFmtId="165" fontId="2" fillId="0" borderId="10" xfId="22" applyNumberFormat="1" applyBorder="1" applyAlignment="1">
      <alignment horizontal="right" vertical="center" wrapText="1"/>
    </xf>
    <xf numFmtId="165" fontId="23" fillId="0" borderId="10" xfId="22" applyNumberFormat="1" applyFont="1" applyBorder="1" applyAlignment="1">
      <alignment horizontal="right" vertical="center" wrapText="1"/>
    </xf>
    <xf numFmtId="0" fontId="2" fillId="0" borderId="10" xfId="22" quotePrefix="1" applyBorder="1" applyAlignment="1">
      <alignment horizontal="left" vertical="center" wrapText="1"/>
    </xf>
    <xf numFmtId="4" fontId="2" fillId="0" borderId="10" xfId="0" applyNumberFormat="1" applyFont="1" applyBorder="1"/>
    <xf numFmtId="49" fontId="2" fillId="0" borderId="10" xfId="0" applyNumberFormat="1" applyFont="1" applyBorder="1" applyAlignment="1">
      <alignment horizontal="center" vertical="center"/>
    </xf>
    <xf numFmtId="0" fontId="2" fillId="0" borderId="42" xfId="22" applyBorder="1" applyAlignment="1">
      <alignment horizontal="center" vertical="center" wrapText="1"/>
    </xf>
    <xf numFmtId="0" fontId="22" fillId="0" borderId="30" xfId="0" applyFont="1" applyBorder="1" applyAlignment="1">
      <alignment horizontal="right" wrapText="1"/>
    </xf>
    <xf numFmtId="165" fontId="22" fillId="0" borderId="30" xfId="0" applyNumberFormat="1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/>
    </xf>
    <xf numFmtId="4" fontId="22" fillId="14" borderId="10" xfId="0" applyNumberFormat="1" applyFont="1" applyFill="1" applyBorder="1"/>
    <xf numFmtId="165" fontId="23" fillId="0" borderId="0" xfId="0" applyNumberFormat="1" applyFont="1" applyAlignment="1">
      <alignment wrapText="1"/>
    </xf>
    <xf numFmtId="165" fontId="22" fillId="12" borderId="10" xfId="0" applyNumberFormat="1" applyFont="1" applyFill="1" applyBorder="1"/>
    <xf numFmtId="165" fontId="2" fillId="0" borderId="10" xfId="0" applyNumberFormat="1" applyFont="1" applyBorder="1" applyAlignment="1">
      <alignment horizontal="right" vertical="center" wrapText="1"/>
    </xf>
    <xf numFmtId="165" fontId="22" fillId="0" borderId="24" xfId="22" applyNumberFormat="1" applyFont="1" applyBorder="1" applyAlignment="1">
      <alignment vertical="center" wrapText="1"/>
    </xf>
    <xf numFmtId="165" fontId="22" fillId="12" borderId="10" xfId="0" applyNumberFormat="1" applyFont="1" applyFill="1" applyBorder="1" applyAlignment="1">
      <alignment horizontal="right"/>
    </xf>
    <xf numFmtId="165" fontId="23" fillId="0" borderId="0" xfId="0" applyNumberFormat="1" applyFont="1"/>
    <xf numFmtId="165" fontId="22" fillId="14" borderId="10" xfId="0" applyNumberFormat="1" applyFont="1" applyFill="1" applyBorder="1"/>
    <xf numFmtId="49" fontId="33" fillId="0" borderId="10" xfId="22" quotePrefix="1" applyNumberFormat="1" applyFont="1" applyBorder="1" applyAlignment="1">
      <alignment horizontal="center" vertical="center" wrapText="1"/>
    </xf>
    <xf numFmtId="4" fontId="2" fillId="0" borderId="10" xfId="22" applyNumberFormat="1" applyBorder="1" applyAlignment="1">
      <alignment horizontal="right" vertical="center"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left" wrapText="1"/>
    </xf>
    <xf numFmtId="0" fontId="2" fillId="0" borderId="20" xfId="0" applyFont="1" applyBorder="1" applyAlignment="1">
      <alignment horizontal="center" wrapText="1"/>
    </xf>
    <xf numFmtId="0" fontId="2" fillId="0" borderId="20" xfId="0" applyFont="1" applyBorder="1" applyAlignment="1">
      <alignment horizontal="left" wrapText="1"/>
    </xf>
    <xf numFmtId="0" fontId="2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37" fillId="0" borderId="0" xfId="0" applyFont="1"/>
    <xf numFmtId="0" fontId="38" fillId="0" borderId="0" xfId="22" applyFont="1"/>
    <xf numFmtId="0" fontId="39" fillId="0" borderId="10" xfId="22" applyFont="1" applyBorder="1" applyAlignment="1">
      <alignment horizontal="centerContinuous" vertical="center" wrapText="1"/>
    </xf>
    <xf numFmtId="0" fontId="39" fillId="0" borderId="10" xfId="22" applyFont="1" applyBorder="1" applyAlignment="1">
      <alignment horizontal="center" vertical="center" wrapText="1"/>
    </xf>
    <xf numFmtId="0" fontId="39" fillId="0" borderId="13" xfId="22" applyFont="1" applyBorder="1" applyAlignment="1">
      <alignment horizontal="center" vertical="center" wrapText="1"/>
    </xf>
    <xf numFmtId="0" fontId="39" fillId="0" borderId="10" xfId="22" applyFont="1" applyBorder="1" applyAlignment="1">
      <alignment vertical="center" wrapText="1"/>
    </xf>
    <xf numFmtId="0" fontId="39" fillId="0" borderId="10" xfId="22" applyFont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vertical="center" wrapText="1"/>
    </xf>
    <xf numFmtId="4" fontId="38" fillId="0" borderId="10" xfId="0" applyNumberFormat="1" applyFont="1" applyBorder="1" applyAlignment="1">
      <alignment vertical="center"/>
    </xf>
    <xf numFmtId="4" fontId="38" fillId="0" borderId="10" xfId="0" applyNumberFormat="1" applyFont="1" applyBorder="1" applyAlignment="1">
      <alignment horizontal="center" vertical="center" wrapText="1"/>
    </xf>
    <xf numFmtId="3" fontId="38" fillId="0" borderId="10" xfId="0" applyNumberFormat="1" applyFont="1" applyBorder="1" applyAlignment="1">
      <alignment horizontal="center" vertical="center"/>
    </xf>
    <xf numFmtId="4" fontId="38" fillId="0" borderId="10" xfId="0" applyNumberFormat="1" applyFont="1" applyBorder="1" applyAlignment="1">
      <alignment vertical="center" wrapText="1"/>
    </xf>
    <xf numFmtId="0" fontId="38" fillId="0" borderId="10" xfId="0" applyFont="1" applyBorder="1" applyAlignment="1">
      <alignment vertical="center"/>
    </xf>
    <xf numFmtId="0" fontId="38" fillId="0" borderId="13" xfId="0" applyFont="1" applyBorder="1" applyAlignment="1">
      <alignment vertical="center"/>
    </xf>
    <xf numFmtId="0" fontId="38" fillId="0" borderId="0" xfId="0" applyFont="1" applyAlignment="1">
      <alignment horizontal="center" vertical="center"/>
    </xf>
    <xf numFmtId="4" fontId="39" fillId="12" borderId="1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9" fillId="0" borderId="10" xfId="0" applyFont="1" applyBorder="1" applyAlignment="1">
      <alignment horizontal="center" vertical="center" wrapText="1"/>
    </xf>
    <xf numFmtId="4" fontId="38" fillId="0" borderId="10" xfId="0" applyNumberFormat="1" applyFont="1" applyBorder="1" applyAlignment="1">
      <alignment horizontal="center" vertical="center"/>
    </xf>
    <xf numFmtId="1" fontId="38" fillId="0" borderId="10" xfId="0" applyNumberFormat="1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2" fillId="0" borderId="41" xfId="0" applyFont="1" applyBorder="1"/>
    <xf numFmtId="4" fontId="39" fillId="0" borderId="12" xfId="0" applyNumberFormat="1" applyFont="1" applyBorder="1" applyAlignment="1">
      <alignment horizontal="right" vertical="center"/>
    </xf>
    <xf numFmtId="1" fontId="38" fillId="0" borderId="10" xfId="0" applyNumberFormat="1" applyFont="1" applyBorder="1" applyAlignment="1">
      <alignment horizontal="center" vertical="center"/>
    </xf>
    <xf numFmtId="2" fontId="38" fillId="0" borderId="10" xfId="0" applyNumberFormat="1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10" xfId="0" applyFont="1" applyBorder="1" applyAlignment="1">
      <alignment vertical="center" wrapText="1"/>
    </xf>
    <xf numFmtId="0" fontId="38" fillId="0" borderId="10" xfId="22" applyFont="1" applyBorder="1" applyAlignment="1">
      <alignment horizontal="left" vertical="center" wrapText="1"/>
    </xf>
    <xf numFmtId="0" fontId="38" fillId="0" borderId="10" xfId="22" applyFont="1" applyBorder="1" applyAlignment="1">
      <alignment horizontal="center" vertical="center" wrapText="1"/>
    </xf>
    <xf numFmtId="166" fontId="38" fillId="0" borderId="10" xfId="22" applyNumberFormat="1" applyFont="1" applyBorder="1" applyAlignment="1">
      <alignment horizontal="right" vertical="center" wrapText="1"/>
    </xf>
    <xf numFmtId="0" fontId="38" fillId="0" borderId="10" xfId="22" applyFont="1" applyBorder="1" applyAlignment="1">
      <alignment horizontal="right" vertical="center" wrapText="1"/>
    </xf>
    <xf numFmtId="0" fontId="2" fillId="13" borderId="0" xfId="0" applyFont="1" applyFill="1"/>
    <xf numFmtId="0" fontId="38" fillId="13" borderId="10" xfId="22" applyFont="1" applyFill="1" applyBorder="1" applyAlignment="1">
      <alignment vertical="center" wrapText="1"/>
    </xf>
    <xf numFmtId="0" fontId="38" fillId="13" borderId="10" xfId="0" applyFont="1" applyFill="1" applyBorder="1" applyAlignment="1">
      <alignment horizontal="left" vertical="center" wrapText="1"/>
    </xf>
    <xf numFmtId="0" fontId="38" fillId="13" borderId="10" xfId="0" applyFont="1" applyFill="1" applyBorder="1" applyAlignment="1">
      <alignment horizontal="center" vertical="center" wrapText="1"/>
    </xf>
    <xf numFmtId="0" fontId="38" fillId="13" borderId="10" xfId="22" applyFont="1" applyFill="1" applyBorder="1" applyAlignment="1">
      <alignment horizontal="center" vertical="center" wrapText="1"/>
    </xf>
    <xf numFmtId="4" fontId="38" fillId="13" borderId="10" xfId="22" applyNumberFormat="1" applyFont="1" applyFill="1" applyBorder="1" applyAlignment="1">
      <alignment horizontal="right" vertical="center" wrapText="1"/>
    </xf>
    <xf numFmtId="0" fontId="39" fillId="13" borderId="10" xfId="22" applyFont="1" applyFill="1" applyBorder="1" applyAlignment="1">
      <alignment horizontal="left" vertical="center" wrapText="1"/>
    </xf>
    <xf numFmtId="0" fontId="38" fillId="13" borderId="10" xfId="22" applyFont="1" applyFill="1" applyBorder="1" applyAlignment="1">
      <alignment horizontal="left" vertical="center" wrapText="1"/>
    </xf>
    <xf numFmtId="0" fontId="38" fillId="13" borderId="10" xfId="0" applyFont="1" applyFill="1" applyBorder="1" applyAlignment="1">
      <alignment vertical="center"/>
    </xf>
    <xf numFmtId="0" fontId="38" fillId="13" borderId="10" xfId="0" applyFont="1" applyFill="1" applyBorder="1" applyAlignment="1">
      <alignment vertical="center" wrapText="1"/>
    </xf>
    <xf numFmtId="4" fontId="38" fillId="13" borderId="10" xfId="0" applyNumberFormat="1" applyFont="1" applyFill="1" applyBorder="1" applyAlignment="1">
      <alignment vertical="center"/>
    </xf>
    <xf numFmtId="4" fontId="38" fillId="13" borderId="10" xfId="0" applyNumberFormat="1" applyFont="1" applyFill="1" applyBorder="1" applyAlignment="1">
      <alignment horizontal="center" vertical="center" wrapText="1"/>
    </xf>
    <xf numFmtId="49" fontId="38" fillId="13" borderId="10" xfId="0" applyNumberFormat="1" applyFont="1" applyFill="1" applyBorder="1" applyAlignment="1">
      <alignment horizontal="center" vertical="center"/>
    </xf>
    <xf numFmtId="4" fontId="38" fillId="13" borderId="10" xfId="0" applyNumberFormat="1" applyFont="1" applyFill="1" applyBorder="1" applyAlignment="1">
      <alignment horizontal="right" vertical="center"/>
    </xf>
    <xf numFmtId="4" fontId="38" fillId="13" borderId="10" xfId="0" applyNumberFormat="1" applyFont="1" applyFill="1" applyBorder="1" applyAlignment="1">
      <alignment vertical="center" wrapText="1"/>
    </xf>
    <xf numFmtId="0" fontId="38" fillId="13" borderId="10" xfId="0" applyFont="1" applyFill="1" applyBorder="1" applyAlignment="1">
      <alignment horizontal="center" vertical="center"/>
    </xf>
    <xf numFmtId="49" fontId="38" fillId="0" borderId="10" xfId="0" applyNumberFormat="1" applyFont="1" applyBorder="1" applyAlignment="1">
      <alignment horizontal="center" vertical="center"/>
    </xf>
    <xf numFmtId="4" fontId="38" fillId="0" borderId="10" xfId="0" applyNumberFormat="1" applyFont="1" applyBorder="1" applyAlignment="1">
      <alignment horizontal="right" vertical="center"/>
    </xf>
    <xf numFmtId="4" fontId="38" fillId="0" borderId="10" xfId="22" applyNumberFormat="1" applyFont="1" applyBorder="1" applyAlignment="1">
      <alignment horizontal="right" vertical="center" wrapText="1"/>
    </xf>
    <xf numFmtId="0" fontId="2" fillId="0" borderId="10" xfId="0" applyFont="1" applyBorder="1"/>
    <xf numFmtId="0" fontId="22" fillId="13" borderId="10" xfId="21" applyFont="1" applyFill="1" applyBorder="1" applyAlignment="1">
      <alignment horizontal="right" wrapText="1"/>
    </xf>
    <xf numFmtId="167" fontId="22" fillId="13" borderId="10" xfId="31" applyNumberFormat="1" applyFont="1" applyFill="1" applyBorder="1"/>
    <xf numFmtId="0" fontId="27" fillId="0" borderId="10" xfId="22" applyFont="1" applyBorder="1" applyAlignment="1">
      <alignment horizontal="center" vertical="center" wrapText="1"/>
    </xf>
    <xf numFmtId="44" fontId="22" fillId="13" borderId="10" xfId="31" applyFont="1" applyFill="1" applyBorder="1"/>
    <xf numFmtId="0" fontId="27" fillId="0" borderId="10" xfId="22" applyFont="1" applyBorder="1" applyAlignment="1">
      <alignment horizontal="centerContinuous" vertical="center" wrapText="1"/>
    </xf>
    <xf numFmtId="165" fontId="2" fillId="0" borderId="10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22" fillId="0" borderId="10" xfId="0" applyFont="1" applyBorder="1" applyAlignment="1">
      <alignment horizontal="right" wrapText="1"/>
    </xf>
    <xf numFmtId="0" fontId="22" fillId="0" borderId="10" xfId="0" applyFont="1" applyBorder="1" applyAlignment="1">
      <alignment wrapText="1"/>
    </xf>
    <xf numFmtId="165" fontId="22" fillId="0" borderId="10" xfId="0" applyNumberFormat="1" applyFont="1" applyBorder="1" applyAlignment="1">
      <alignment vertical="center" wrapText="1"/>
    </xf>
    <xf numFmtId="0" fontId="22" fillId="0" borderId="48" xfId="22" applyFont="1" applyBorder="1" applyAlignment="1">
      <alignment horizontal="center" vertical="center" wrapText="1"/>
    </xf>
    <xf numFmtId="0" fontId="27" fillId="0" borderId="49" xfId="22" applyFont="1" applyBorder="1" applyAlignment="1">
      <alignment horizontal="centerContinuous" vertical="center" wrapText="1"/>
    </xf>
    <xf numFmtId="4" fontId="2" fillId="0" borderId="50" xfId="0" applyNumberFormat="1" applyFont="1" applyBorder="1" applyAlignment="1">
      <alignment vertical="center"/>
    </xf>
    <xf numFmtId="165" fontId="22" fillId="0" borderId="50" xfId="0" applyNumberFormat="1" applyFont="1" applyBorder="1" applyAlignment="1">
      <alignment vertical="center" wrapText="1"/>
    </xf>
    <xf numFmtId="4" fontId="22" fillId="0" borderId="50" xfId="0" applyNumberFormat="1" applyFont="1" applyBorder="1" applyAlignment="1">
      <alignment wrapText="1"/>
    </xf>
    <xf numFmtId="4" fontId="2" fillId="0" borderId="13" xfId="0" applyNumberFormat="1" applyFont="1" applyBorder="1" applyAlignment="1">
      <alignment vertical="center"/>
    </xf>
    <xf numFmtId="0" fontId="22" fillId="0" borderId="51" xfId="22" applyFont="1" applyBorder="1" applyAlignment="1">
      <alignment horizontal="center" vertical="center" wrapText="1"/>
    </xf>
    <xf numFmtId="4" fontId="22" fillId="0" borderId="52" xfId="0" applyNumberFormat="1" applyFont="1" applyBorder="1" applyAlignment="1">
      <alignment wrapText="1"/>
    </xf>
    <xf numFmtId="165" fontId="22" fillId="0" borderId="13" xfId="0" applyNumberFormat="1" applyFont="1" applyBorder="1" applyAlignment="1">
      <alignment vertical="center" wrapText="1"/>
    </xf>
    <xf numFmtId="165" fontId="22" fillId="12" borderId="13" xfId="0" applyNumberFormat="1" applyFont="1" applyFill="1" applyBorder="1" applyAlignment="1">
      <alignment vertical="center" wrapText="1"/>
    </xf>
    <xf numFmtId="0" fontId="2" fillId="0" borderId="31" xfId="0" applyFont="1" applyBorder="1" applyAlignment="1">
      <alignment wrapText="1"/>
    </xf>
    <xf numFmtId="4" fontId="22" fillId="0" borderId="10" xfId="0" applyNumberFormat="1" applyFont="1" applyBorder="1" applyAlignment="1">
      <alignment wrapText="1"/>
    </xf>
    <xf numFmtId="0" fontId="22" fillId="12" borderId="31" xfId="0" applyFont="1" applyFill="1" applyBorder="1" applyAlignment="1">
      <alignment wrapText="1"/>
    </xf>
    <xf numFmtId="165" fontId="22" fillId="12" borderId="34" xfId="0" applyNumberFormat="1" applyFont="1" applyFill="1" applyBorder="1" applyAlignment="1">
      <alignment vertical="center" wrapText="1"/>
    </xf>
    <xf numFmtId="0" fontId="22" fillId="0" borderId="13" xfId="22" applyFont="1" applyBorder="1" applyAlignment="1">
      <alignment horizontal="center" vertical="center" wrapText="1"/>
    </xf>
    <xf numFmtId="0" fontId="27" fillId="0" borderId="13" xfId="22" applyFont="1" applyBorder="1" applyAlignment="1">
      <alignment horizontal="centerContinuous" vertical="center" wrapText="1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right" vertical="center" wrapText="1"/>
    </xf>
    <xf numFmtId="4" fontId="22" fillId="0" borderId="10" xfId="0" applyNumberFormat="1" applyFont="1" applyBorder="1" applyAlignment="1">
      <alignment vertical="center" wrapText="1"/>
    </xf>
    <xf numFmtId="0" fontId="27" fillId="0" borderId="54" xfId="22" applyFont="1" applyBorder="1" applyAlignment="1">
      <alignment horizontal="centerContinuous" vertical="center" wrapText="1"/>
    </xf>
    <xf numFmtId="0" fontId="27" fillId="0" borderId="55" xfId="22" applyFont="1" applyBorder="1" applyAlignment="1">
      <alignment horizontal="centerContinuous" vertical="center" wrapText="1"/>
    </xf>
    <xf numFmtId="0" fontId="2" fillId="0" borderId="25" xfId="0" applyFont="1" applyBorder="1" applyAlignment="1">
      <alignment wrapText="1"/>
    </xf>
    <xf numFmtId="0" fontId="2" fillId="0" borderId="25" xfId="0" applyFont="1" applyBorder="1" applyAlignment="1">
      <alignment vertical="center" wrapText="1"/>
    </xf>
    <xf numFmtId="4" fontId="2" fillId="0" borderId="13" xfId="0" applyNumberFormat="1" applyFont="1" applyBorder="1" applyAlignment="1">
      <alignment wrapText="1"/>
    </xf>
    <xf numFmtId="165" fontId="2" fillId="0" borderId="13" xfId="0" applyNumberFormat="1" applyFont="1" applyBorder="1" applyAlignment="1">
      <alignment vertical="center" wrapText="1"/>
    </xf>
    <xf numFmtId="4" fontId="22" fillId="0" borderId="56" xfId="0" applyNumberFormat="1" applyFont="1" applyBorder="1" applyAlignment="1">
      <alignment wrapText="1"/>
    </xf>
    <xf numFmtId="165" fontId="2" fillId="0" borderId="52" xfId="0" applyNumberFormat="1" applyFont="1" applyBorder="1" applyAlignment="1">
      <alignment vertical="center" wrapText="1"/>
    </xf>
    <xf numFmtId="165" fontId="2" fillId="0" borderId="13" xfId="0" applyNumberFormat="1" applyFont="1" applyBorder="1" applyAlignment="1">
      <alignment horizontal="right" vertical="center" wrapText="1"/>
    </xf>
    <xf numFmtId="4" fontId="2" fillId="0" borderId="50" xfId="0" applyNumberFormat="1" applyFont="1" applyBorder="1" applyAlignment="1">
      <alignment vertical="center" wrapText="1"/>
    </xf>
    <xf numFmtId="0" fontId="25" fillId="12" borderId="10" xfId="0" applyFont="1" applyFill="1" applyBorder="1"/>
    <xf numFmtId="44" fontId="25" fillId="12" borderId="10" xfId="31" applyFont="1" applyFill="1" applyBorder="1"/>
    <xf numFmtId="0" fontId="38" fillId="0" borderId="0" xfId="22" applyFont="1" applyAlignment="1">
      <alignment horizontal="left" vertical="center" wrapText="1"/>
    </xf>
    <xf numFmtId="0" fontId="38" fillId="0" borderId="0" xfId="22" applyFont="1" applyAlignment="1">
      <alignment horizontal="center" vertical="center" wrapText="1"/>
    </xf>
    <xf numFmtId="4" fontId="38" fillId="0" borderId="21" xfId="0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0" xfId="22" applyFont="1" applyAlignment="1">
      <alignment horizontal="right" vertical="center" wrapText="1"/>
    </xf>
    <xf numFmtId="1" fontId="38" fillId="0" borderId="21" xfId="0" applyNumberFormat="1" applyFont="1" applyBorder="1" applyAlignment="1">
      <alignment horizontal="center" vertical="center"/>
    </xf>
    <xf numFmtId="0" fontId="42" fillId="12" borderId="10" xfId="0" applyFont="1" applyFill="1" applyBorder="1"/>
    <xf numFmtId="0" fontId="25" fillId="0" borderId="10" xfId="0" applyFont="1" applyBorder="1" applyAlignment="1">
      <alignment horizontal="center" wrapText="1"/>
    </xf>
    <xf numFmtId="0" fontId="2" fillId="0" borderId="0" xfId="22" applyAlignment="1">
      <alignment horizontal="center" vertical="center"/>
    </xf>
    <xf numFmtId="0" fontId="22" fillId="0" borderId="0" xfId="22" applyFont="1"/>
    <xf numFmtId="0" fontId="45" fillId="0" borderId="0" xfId="36" applyFont="1"/>
    <xf numFmtId="0" fontId="46" fillId="0" borderId="0" xfId="36" applyFont="1" applyAlignment="1">
      <alignment wrapText="1"/>
    </xf>
    <xf numFmtId="0" fontId="46" fillId="0" borderId="0" xfId="36" applyFont="1"/>
    <xf numFmtId="0" fontId="36" fillId="0" borderId="57" xfId="36" applyFont="1" applyBorder="1"/>
    <xf numFmtId="0" fontId="36" fillId="0" borderId="57" xfId="36" quotePrefix="1" applyFont="1" applyBorder="1"/>
    <xf numFmtId="0" fontId="47" fillId="0" borderId="57" xfId="36" applyFont="1" applyBorder="1"/>
    <xf numFmtId="0" fontId="2" fillId="13" borderId="57" xfId="36" applyFont="1" applyFill="1" applyBorder="1" applyAlignment="1" applyProtection="1">
      <alignment horizontal="left" vertical="center"/>
      <protection locked="0"/>
    </xf>
    <xf numFmtId="0" fontId="36" fillId="0" borderId="57" xfId="36" applyFont="1" applyBorder="1" applyAlignment="1">
      <alignment horizontal="right"/>
    </xf>
    <xf numFmtId="168" fontId="36" fillId="13" borderId="57" xfId="36" applyNumberFormat="1" applyFont="1" applyFill="1" applyBorder="1" applyAlignment="1" applyProtection="1">
      <alignment horizontal="right" vertical="center"/>
      <protection locked="0"/>
    </xf>
    <xf numFmtId="165" fontId="36" fillId="0" borderId="57" xfId="36" applyNumberFormat="1" applyFont="1" applyBorder="1"/>
    <xf numFmtId="14" fontId="36" fillId="0" borderId="57" xfId="36" applyNumberFormat="1" applyFont="1" applyBorder="1"/>
    <xf numFmtId="14" fontId="36" fillId="0" borderId="58" xfId="36" applyNumberFormat="1" applyFont="1" applyBorder="1" applyAlignment="1">
      <alignment horizontal="left"/>
    </xf>
    <xf numFmtId="0" fontId="36" fillId="0" borderId="0" xfId="36" applyFont="1"/>
    <xf numFmtId="14" fontId="36" fillId="0" borderId="58" xfId="36" applyNumberFormat="1" applyFont="1" applyBorder="1"/>
    <xf numFmtId="0" fontId="36" fillId="15" borderId="57" xfId="36" applyFont="1" applyFill="1" applyBorder="1" applyAlignment="1">
      <alignment vertical="center" wrapText="1"/>
    </xf>
    <xf numFmtId="0" fontId="36" fillId="0" borderId="26" xfId="36" applyFont="1" applyBorder="1"/>
    <xf numFmtId="0" fontId="1" fillId="0" borderId="0" xfId="36"/>
    <xf numFmtId="0" fontId="1" fillId="0" borderId="57" xfId="36" applyBorder="1"/>
    <xf numFmtId="0" fontId="1" fillId="0" borderId="57" xfId="36" quotePrefix="1" applyBorder="1" applyAlignment="1">
      <alignment horizontal="right"/>
    </xf>
    <xf numFmtId="165" fontId="1" fillId="0" borderId="57" xfId="36" applyNumberFormat="1" applyBorder="1"/>
    <xf numFmtId="14" fontId="1" fillId="0" borderId="57" xfId="36" applyNumberFormat="1" applyBorder="1"/>
    <xf numFmtId="0" fontId="22" fillId="0" borderId="57" xfId="36" applyFont="1" applyBorder="1" applyAlignment="1">
      <alignment horizontal="center" vertical="center"/>
    </xf>
    <xf numFmtId="165" fontId="22" fillId="0" borderId="57" xfId="22" applyNumberFormat="1" applyFont="1" applyBorder="1" applyAlignment="1">
      <alignment horizontal="center" vertical="center" wrapText="1"/>
    </xf>
    <xf numFmtId="165" fontId="25" fillId="12" borderId="57" xfId="0" applyNumberFormat="1" applyFont="1" applyFill="1" applyBorder="1" applyAlignment="1">
      <alignment vertical="center"/>
    </xf>
    <xf numFmtId="165" fontId="2" fillId="0" borderId="57" xfId="22" applyNumberFormat="1" applyBorder="1" applyAlignment="1">
      <alignment horizontal="right" vertical="center" wrapText="1"/>
    </xf>
    <xf numFmtId="0" fontId="0" fillId="0" borderId="57" xfId="0" applyBorder="1"/>
    <xf numFmtId="164" fontId="48" fillId="0" borderId="57" xfId="0" applyNumberFormat="1" applyFont="1" applyBorder="1" applyAlignment="1">
      <alignment vertical="center"/>
    </xf>
    <xf numFmtId="3" fontId="48" fillId="0" borderId="57" xfId="0" applyNumberFormat="1" applyFont="1" applyBorder="1" applyAlignment="1">
      <alignment horizontal="center" vertical="center"/>
    </xf>
    <xf numFmtId="164" fontId="49" fillId="0" borderId="57" xfId="0" applyNumberFormat="1" applyFont="1" applyBorder="1" applyAlignment="1">
      <alignment vertical="center"/>
    </xf>
    <xf numFmtId="3" fontId="49" fillId="0" borderId="57" xfId="0" applyNumberFormat="1" applyFont="1" applyBorder="1" applyAlignment="1">
      <alignment horizontal="center" vertical="center"/>
    </xf>
    <xf numFmtId="0" fontId="22" fillId="0" borderId="21" xfId="22" applyFont="1" applyBorder="1" applyAlignment="1">
      <alignment horizontal="center" vertical="center" wrapText="1"/>
    </xf>
    <xf numFmtId="0" fontId="22" fillId="0" borderId="31" xfId="22" applyFont="1" applyBorder="1" applyAlignment="1">
      <alignment horizontal="center" vertical="center" wrapText="1"/>
    </xf>
    <xf numFmtId="0" fontId="22" fillId="0" borderId="32" xfId="22" applyFont="1" applyBorder="1" applyAlignment="1">
      <alignment horizontal="center" vertical="center" wrapText="1"/>
    </xf>
    <xf numFmtId="0" fontId="22" fillId="0" borderId="33" xfId="22" applyFont="1" applyBorder="1" applyAlignment="1">
      <alignment horizontal="center" vertical="center" wrapText="1"/>
    </xf>
    <xf numFmtId="0" fontId="22" fillId="0" borderId="34" xfId="22" applyFont="1" applyBorder="1" applyAlignment="1">
      <alignment horizontal="center" vertical="center" wrapText="1"/>
    </xf>
    <xf numFmtId="0" fontId="22" fillId="0" borderId="35" xfId="22" applyFont="1" applyBorder="1" applyAlignment="1">
      <alignment horizontal="center" vertical="center" wrapText="1"/>
    </xf>
    <xf numFmtId="0" fontId="39" fillId="12" borderId="10" xfId="22" applyFont="1" applyFill="1" applyBorder="1" applyAlignment="1">
      <alignment horizontal="left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 wrapText="1"/>
    </xf>
    <xf numFmtId="0" fontId="2" fillId="0" borderId="21" xfId="22" applyBorder="1" applyAlignment="1">
      <alignment horizontal="center" vertical="center" wrapText="1"/>
    </xf>
    <xf numFmtId="0" fontId="2" fillId="0" borderId="26" xfId="22" applyBorder="1" applyAlignment="1">
      <alignment horizontal="center" vertical="center" wrapText="1"/>
    </xf>
    <xf numFmtId="0" fontId="2" fillId="0" borderId="31" xfId="22" applyBorder="1" applyAlignment="1">
      <alignment horizontal="center" vertical="center" wrapText="1"/>
    </xf>
    <xf numFmtId="0" fontId="22" fillId="0" borderId="47" xfId="22" applyFont="1" applyBorder="1" applyAlignment="1">
      <alignment horizontal="left" wrapText="1"/>
    </xf>
    <xf numFmtId="0" fontId="38" fillId="0" borderId="13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9" fillId="12" borderId="21" xfId="22" applyFont="1" applyFill="1" applyBorder="1" applyAlignment="1">
      <alignment horizontal="left" vertical="center" wrapText="1"/>
    </xf>
    <xf numFmtId="0" fontId="38" fillId="0" borderId="13" xfId="22" applyFont="1" applyBorder="1" applyAlignment="1">
      <alignment horizontal="center" vertical="center" wrapText="1"/>
    </xf>
    <xf numFmtId="0" fontId="38" fillId="0" borderId="24" xfId="22" applyFont="1" applyBorder="1" applyAlignment="1">
      <alignment horizontal="center" vertical="center" wrapText="1"/>
    </xf>
    <xf numFmtId="0" fontId="38" fillId="0" borderId="25" xfId="22" applyFont="1" applyBorder="1" applyAlignment="1">
      <alignment horizontal="center" vertical="center" wrapText="1"/>
    </xf>
    <xf numFmtId="0" fontId="38" fillId="0" borderId="10" xfId="0" applyFont="1" applyBorder="1" applyAlignment="1">
      <alignment horizontal="left" vertical="center" wrapText="1"/>
    </xf>
    <xf numFmtId="0" fontId="38" fillId="13" borderId="21" xfId="22" applyFont="1" applyFill="1" applyBorder="1" applyAlignment="1">
      <alignment horizontal="left" vertical="center" wrapText="1"/>
    </xf>
    <xf numFmtId="0" fontId="38" fillId="13" borderId="26" xfId="22" applyFont="1" applyFill="1" applyBorder="1" applyAlignment="1">
      <alignment horizontal="left" vertical="center" wrapText="1"/>
    </xf>
    <xf numFmtId="0" fontId="38" fillId="13" borderId="31" xfId="22" applyFont="1" applyFill="1" applyBorder="1" applyAlignment="1">
      <alignment horizontal="left" vertical="center" wrapText="1"/>
    </xf>
    <xf numFmtId="0" fontId="22" fillId="0" borderId="10" xfId="22" applyFont="1" applyBorder="1" applyAlignment="1">
      <alignment horizontal="center" vertical="center" wrapText="1"/>
    </xf>
    <xf numFmtId="0" fontId="22" fillId="0" borderId="0" xfId="22" applyFont="1" applyAlignment="1">
      <alignment horizontal="center" vertical="center" wrapText="1"/>
    </xf>
    <xf numFmtId="0" fontId="21" fillId="12" borderId="13" xfId="22" applyFont="1" applyFill="1" applyBorder="1" applyAlignment="1">
      <alignment horizontal="center" vertical="center" wrapText="1"/>
    </xf>
    <xf numFmtId="0" fontId="21" fillId="12" borderId="25" xfId="22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1" fillId="12" borderId="24" xfId="22" applyFont="1" applyFill="1" applyBorder="1" applyAlignment="1">
      <alignment horizontal="center" vertical="center" wrapText="1"/>
    </xf>
    <xf numFmtId="0" fontId="27" fillId="0" borderId="39" xfId="22" applyFont="1" applyBorder="1" applyAlignment="1">
      <alignment horizontal="center" vertical="center" wrapText="1"/>
    </xf>
    <xf numFmtId="0" fontId="2" fillId="0" borderId="40" xfId="0" applyFont="1" applyBorder="1" applyAlignment="1">
      <alignment wrapText="1"/>
    </xf>
    <xf numFmtId="0" fontId="22" fillId="0" borderId="10" xfId="0" applyFont="1" applyBorder="1" applyAlignment="1">
      <alignment horizontal="center" wrapText="1"/>
    </xf>
    <xf numFmtId="0" fontId="27" fillId="0" borderId="10" xfId="22" applyFont="1" applyBorder="1" applyAlignment="1">
      <alignment horizontal="center" vertical="center" wrapText="1"/>
    </xf>
    <xf numFmtId="0" fontId="21" fillId="12" borderId="10" xfId="22" applyFont="1" applyFill="1" applyBorder="1" applyAlignment="1">
      <alignment horizontal="center" vertical="center" wrapText="1"/>
    </xf>
    <xf numFmtId="0" fontId="27" fillId="0" borderId="0" xfId="22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7" fillId="0" borderId="53" xfId="22" applyFont="1" applyBorder="1" applyAlignment="1">
      <alignment horizontal="center" vertical="center" wrapText="1"/>
    </xf>
    <xf numFmtId="0" fontId="27" fillId="0" borderId="45" xfId="22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25" xfId="0" applyFont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27" fillId="0" borderId="36" xfId="22" applyFont="1" applyBorder="1" applyAlignment="1">
      <alignment horizontal="center" vertical="center" wrapText="1"/>
    </xf>
    <xf numFmtId="0" fontId="27" fillId="0" borderId="37" xfId="22" applyFont="1" applyBorder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2" fillId="0" borderId="38" xfId="0" applyFont="1" applyBorder="1" applyAlignment="1">
      <alignment horizontal="center" wrapText="1"/>
    </xf>
    <xf numFmtId="0" fontId="2" fillId="0" borderId="47" xfId="0" applyFont="1" applyBorder="1" applyAlignment="1">
      <alignment wrapText="1"/>
    </xf>
    <xf numFmtId="0" fontId="27" fillId="0" borderId="46" xfId="22" applyFont="1" applyBorder="1" applyAlignment="1">
      <alignment horizontal="center" vertical="center" wrapText="1"/>
    </xf>
    <xf numFmtId="0" fontId="22" fillId="0" borderId="18" xfId="22" applyFont="1" applyBorder="1" applyAlignment="1">
      <alignment horizontal="center" vertical="center" wrapText="1"/>
    </xf>
    <xf numFmtId="0" fontId="22" fillId="0" borderId="19" xfId="22" applyFont="1" applyBorder="1" applyAlignment="1">
      <alignment horizontal="center" vertical="center" wrapText="1"/>
    </xf>
    <xf numFmtId="0" fontId="27" fillId="0" borderId="42" xfId="22" applyFont="1" applyBorder="1" applyAlignment="1">
      <alignment horizontal="center" vertical="center" wrapText="1"/>
    </xf>
    <xf numFmtId="0" fontId="27" fillId="0" borderId="43" xfId="22" applyFont="1" applyBorder="1" applyAlignment="1">
      <alignment horizontal="center" vertical="center" wrapText="1"/>
    </xf>
    <xf numFmtId="0" fontId="27" fillId="0" borderId="44" xfId="22" applyFont="1" applyBorder="1" applyAlignment="1">
      <alignment horizontal="center" vertical="center" wrapText="1"/>
    </xf>
    <xf numFmtId="0" fontId="25" fillId="0" borderId="10" xfId="22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12" borderId="10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top" wrapText="1"/>
    </xf>
    <xf numFmtId="0" fontId="31" fillId="0" borderId="0" xfId="0" applyFont="1" applyAlignment="1">
      <alignment horizontal="center" vertical="top"/>
    </xf>
    <xf numFmtId="0" fontId="22" fillId="0" borderId="60" xfId="22" applyFont="1" applyBorder="1" applyAlignment="1">
      <alignment horizontal="center" vertical="center" wrapText="1"/>
    </xf>
    <xf numFmtId="165" fontId="22" fillId="0" borderId="58" xfId="22" applyNumberFormat="1" applyFont="1" applyBorder="1" applyAlignment="1">
      <alignment horizontal="center" vertical="center" wrapText="1"/>
    </xf>
    <xf numFmtId="165" fontId="22" fillId="0" borderId="59" xfId="22" applyNumberFormat="1" applyFont="1" applyBorder="1" applyAlignment="1">
      <alignment horizontal="center" vertical="center" wrapText="1"/>
    </xf>
    <xf numFmtId="165" fontId="22" fillId="0" borderId="21" xfId="22" applyNumberFormat="1" applyFont="1" applyBorder="1" applyAlignment="1">
      <alignment horizontal="center" vertical="center" wrapText="1"/>
    </xf>
    <xf numFmtId="165" fontId="22" fillId="0" borderId="60" xfId="22" applyNumberFormat="1" applyFont="1" applyBorder="1" applyAlignment="1">
      <alignment horizontal="center" vertical="center" wrapText="1"/>
    </xf>
    <xf numFmtId="0" fontId="22" fillId="0" borderId="57" xfId="36" applyFont="1" applyBorder="1" applyAlignment="1">
      <alignment horizontal="center" vertical="center"/>
    </xf>
    <xf numFmtId="0" fontId="22" fillId="0" borderId="57" xfId="36" applyFont="1" applyBorder="1" applyAlignment="1">
      <alignment horizontal="center" vertical="center" wrapText="1"/>
    </xf>
    <xf numFmtId="0" fontId="0" fillId="0" borderId="57" xfId="0" applyBorder="1" applyAlignment="1">
      <alignment horizontal="center"/>
    </xf>
    <xf numFmtId="0" fontId="0" fillId="0" borderId="57" xfId="0" applyBorder="1" applyAlignment="1">
      <alignment horizontal="center" vertical="center"/>
    </xf>
  </cellXfs>
  <cellStyles count="37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F7CE0175-382E-4B63-BFC8-3B410C9F58DC}"/>
    <cellStyle name="Dziesiętny 2 2" xfId="10" xr:uid="{D77F092B-8BD9-41CC-8947-391CEEB8EB93}"/>
    <cellStyle name="Dziesiętny 3" xfId="11" xr:uid="{8AFE843E-C323-4D9F-A745-3E95D0A96672}"/>
    <cellStyle name="Excel Built-in Normal" xfId="12" xr:uid="{3EC96196-116E-425D-9BB9-A67D0212277C}"/>
    <cellStyle name="Hiperłącze" xfId="13" builtinId="8"/>
    <cellStyle name="Komórka połączona" xfId="14" builtinId="24" customBuiltin="1"/>
    <cellStyle name="Komórka zaznaczona" xfId="15" builtinId="23" customBuiltin="1"/>
    <cellStyle name="Nagłówek 1" xfId="16" builtinId="16" customBuiltin="1"/>
    <cellStyle name="Nagłówek 2" xfId="17" builtinId="17" customBuiltin="1"/>
    <cellStyle name="Nagłówek 3" xfId="18" builtinId="18" customBuiltin="1"/>
    <cellStyle name="Nagłówek 4" xfId="19" builtinId="19" customBuiltin="1"/>
    <cellStyle name="Normalny" xfId="0" builtinId="0"/>
    <cellStyle name="Normalny 2" xfId="20" xr:uid="{9726FB43-D1C7-4876-9CAB-9F4260D8F3C5}"/>
    <cellStyle name="Normalny 2 2" xfId="21" xr:uid="{524C387D-72B6-453C-BDBB-666900B69597}"/>
    <cellStyle name="Normalny 3" xfId="22" xr:uid="{EDE200DA-51F0-4F2C-97B2-24B061FDA4B7}"/>
    <cellStyle name="Normalny 4" xfId="23" xr:uid="{8B860B8E-5EFF-462B-843D-18F62E578D44}"/>
    <cellStyle name="Normalny 5" xfId="24" xr:uid="{B010F3B9-1035-469C-87F3-22675B09ACDD}"/>
    <cellStyle name="Normalny 6" xfId="36" xr:uid="{E4F7EA23-6E64-4C04-8C43-BFC018749923}"/>
    <cellStyle name="Obliczenia" xfId="25" builtinId="22" customBuiltin="1"/>
    <cellStyle name="Suma" xfId="26" builtinId="25" customBuiltin="1"/>
    <cellStyle name="Tekst objaśnienia" xfId="27" builtinId="53" customBuiltin="1"/>
    <cellStyle name="Tekst ostrzeżenia" xfId="28" builtinId="11" customBuiltin="1"/>
    <cellStyle name="Tytuł" xfId="29" builtinId="15" customBuiltin="1"/>
    <cellStyle name="Uwaga" xfId="30" builtinId="10" customBuiltin="1"/>
    <cellStyle name="Walutowy" xfId="31" builtinId="4"/>
    <cellStyle name="Walutowy 2" xfId="32" xr:uid="{55E7D2C8-3C7B-4EE6-8BFC-E27F7F210824}"/>
    <cellStyle name="Walutowy 2 2" xfId="33" xr:uid="{E8B617E5-0B73-4E8F-AB40-DB4CDA073377}"/>
    <cellStyle name="Walutowy 2 2 2" xfId="34" xr:uid="{79C375D1-360A-40BD-906C-C8F41F02EE6D}"/>
    <cellStyle name="Walutowy 2 3" xfId="35" xr:uid="{1B3E8D67-FA04-46BF-A4FC-DC546F0DE5B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sndeba@poczta.onet.pl" TargetMode="External"/><Relationship Id="rId3" Type="http://schemas.openxmlformats.org/officeDocument/2006/relationships/hyperlink" Target="mailto:sekretariat@sdsgorzyce.pl" TargetMode="External"/><Relationship Id="rId7" Type="http://schemas.openxmlformats.org/officeDocument/2006/relationships/hyperlink" Target="mailto:sekretarz@tarnobrzeski.pl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rzta@praca.gov.pl" TargetMode="External"/><Relationship Id="rId1" Type="http://schemas.openxmlformats.org/officeDocument/2006/relationships/hyperlink" Target="mailto:cwirs@sowgorzyce.pl" TargetMode="External"/><Relationship Id="rId6" Type="http://schemas.openxmlformats.org/officeDocument/2006/relationships/hyperlink" Target="mailto:zdpt@tarnobrzeski.pl" TargetMode="External"/><Relationship Id="rId11" Type="http://schemas.openxmlformats.org/officeDocument/2006/relationships/hyperlink" Target="mailto:dpsnowadeba@pro.onet.pl" TargetMode="External"/><Relationship Id="rId5" Type="http://schemas.openxmlformats.org/officeDocument/2006/relationships/hyperlink" Target="mailto:sekretariat@pppnd.naszaporadnia.com" TargetMode="External"/><Relationship Id="rId10" Type="http://schemas.openxmlformats.org/officeDocument/2006/relationships/hyperlink" Target="mailto:sekretariat@zs2nd.pl" TargetMode="External"/><Relationship Id="rId4" Type="http://schemas.openxmlformats.org/officeDocument/2006/relationships/hyperlink" Target="mailto:soswgrebow@poczta.onet.pl" TargetMode="External"/><Relationship Id="rId9" Type="http://schemas.openxmlformats.org/officeDocument/2006/relationships/hyperlink" Target="mailto:ddzskopanie1@op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F0EAC-36BD-40F0-A297-07254A8B5318}">
  <dimension ref="A1:K17"/>
  <sheetViews>
    <sheetView tabSelected="1" zoomScale="70" zoomScaleNormal="70" workbookViewId="0"/>
  </sheetViews>
  <sheetFormatPr defaultColWidth="8.85546875" defaultRowHeight="14.25"/>
  <cols>
    <col min="1" max="1" width="5.140625" style="12" customWidth="1"/>
    <col min="2" max="2" width="43.28515625" style="7" customWidth="1"/>
    <col min="3" max="3" width="29.28515625" style="7" bestFit="1" customWidth="1"/>
    <col min="4" max="4" width="10.7109375" style="7" customWidth="1"/>
    <col min="5" max="5" width="17" style="7" customWidth="1"/>
    <col min="6" max="6" width="17.140625" style="7" customWidth="1"/>
    <col min="7" max="7" width="35" style="7" customWidth="1"/>
    <col min="8" max="8" width="31.85546875" style="7" customWidth="1"/>
    <col min="9" max="9" width="14" style="7" customWidth="1"/>
    <col min="10" max="10" width="20" style="7" customWidth="1"/>
    <col min="11" max="11" width="20.85546875" style="7" customWidth="1"/>
    <col min="12" max="16384" width="8.85546875" style="7"/>
  </cols>
  <sheetData>
    <row r="1" spans="1:11">
      <c r="A1" s="39" t="s">
        <v>625</v>
      </c>
    </row>
    <row r="2" spans="1:11">
      <c r="A2" s="260"/>
      <c r="B2" s="261" t="s">
        <v>519</v>
      </c>
    </row>
    <row r="4" spans="1:11" ht="89.25" customHeight="1">
      <c r="A4" s="292" t="s">
        <v>28</v>
      </c>
      <c r="B4" s="292" t="s">
        <v>29</v>
      </c>
      <c r="C4" s="292" t="s">
        <v>36</v>
      </c>
      <c r="D4" s="292" t="s">
        <v>31</v>
      </c>
      <c r="E4" s="292" t="s">
        <v>32</v>
      </c>
      <c r="F4" s="292" t="s">
        <v>33</v>
      </c>
      <c r="G4" s="292" t="s">
        <v>34</v>
      </c>
      <c r="H4" s="292" t="s">
        <v>35</v>
      </c>
      <c r="I4" s="294" t="s">
        <v>55</v>
      </c>
      <c r="J4" s="295"/>
      <c r="K4" s="292" t="s">
        <v>56</v>
      </c>
    </row>
    <row r="5" spans="1:11">
      <c r="A5" s="293"/>
      <c r="B5" s="293"/>
      <c r="C5" s="293"/>
      <c r="D5" s="293"/>
      <c r="E5" s="293"/>
      <c r="F5" s="293"/>
      <c r="G5" s="293"/>
      <c r="H5" s="293"/>
      <c r="I5" s="296"/>
      <c r="J5" s="297"/>
      <c r="K5" s="293"/>
    </row>
    <row r="6" spans="1:11" s="95" customFormat="1" ht="50.1" customHeight="1">
      <c r="A6" s="90">
        <v>1</v>
      </c>
      <c r="B6" s="91" t="s">
        <v>62</v>
      </c>
      <c r="C6" s="90" t="s">
        <v>63</v>
      </c>
      <c r="D6" s="92" t="s">
        <v>64</v>
      </c>
      <c r="E6" s="93" t="s">
        <v>65</v>
      </c>
      <c r="F6" s="92">
        <v>8671849063</v>
      </c>
      <c r="G6" s="94" t="s">
        <v>66</v>
      </c>
      <c r="H6" s="90" t="s">
        <v>67</v>
      </c>
      <c r="I6" s="92" t="s">
        <v>68</v>
      </c>
      <c r="J6" s="92"/>
      <c r="K6" s="90"/>
    </row>
    <row r="7" spans="1:11" s="95" customFormat="1" ht="50.1" customHeight="1">
      <c r="A7" s="90">
        <v>2</v>
      </c>
      <c r="B7" s="91" t="s">
        <v>92</v>
      </c>
      <c r="C7" s="90" t="s">
        <v>93</v>
      </c>
      <c r="D7" s="92" t="s">
        <v>94</v>
      </c>
      <c r="E7" s="93" t="s">
        <v>95</v>
      </c>
      <c r="F7" s="92">
        <v>8671028490</v>
      </c>
      <c r="G7" s="94" t="s">
        <v>96</v>
      </c>
      <c r="H7" s="90" t="s">
        <v>97</v>
      </c>
      <c r="I7" s="92">
        <v>59</v>
      </c>
      <c r="J7" s="92"/>
      <c r="K7" s="90"/>
    </row>
    <row r="8" spans="1:11" s="95" customFormat="1" ht="50.1" customHeight="1">
      <c r="A8" s="90">
        <v>3</v>
      </c>
      <c r="B8" s="91" t="s">
        <v>98</v>
      </c>
      <c r="C8" s="90" t="s">
        <v>102</v>
      </c>
      <c r="D8" s="92" t="s">
        <v>447</v>
      </c>
      <c r="E8" s="93" t="s">
        <v>154</v>
      </c>
      <c r="F8" s="92">
        <v>8671616086</v>
      </c>
      <c r="G8" s="94" t="s">
        <v>155</v>
      </c>
      <c r="H8" s="90" t="s">
        <v>156</v>
      </c>
      <c r="I8" s="92">
        <v>54</v>
      </c>
      <c r="J8" s="92">
        <v>24</v>
      </c>
      <c r="K8" s="90"/>
    </row>
    <row r="9" spans="1:11" s="95" customFormat="1" ht="50.1" customHeight="1">
      <c r="A9" s="90">
        <v>4</v>
      </c>
      <c r="B9" s="91" t="s">
        <v>147</v>
      </c>
      <c r="C9" s="90" t="s">
        <v>149</v>
      </c>
      <c r="D9" s="92" t="s">
        <v>150</v>
      </c>
      <c r="E9" s="93" t="s">
        <v>151</v>
      </c>
      <c r="F9" s="92">
        <v>8672236233</v>
      </c>
      <c r="G9" s="94" t="s">
        <v>152</v>
      </c>
      <c r="H9" s="90" t="s">
        <v>153</v>
      </c>
      <c r="I9" s="92">
        <v>11</v>
      </c>
      <c r="J9" s="92"/>
      <c r="K9" s="90"/>
    </row>
    <row r="10" spans="1:11" s="95" customFormat="1" ht="50.1" customHeight="1">
      <c r="A10" s="90">
        <v>5</v>
      </c>
      <c r="B10" s="91" t="s">
        <v>148</v>
      </c>
      <c r="C10" s="90" t="s">
        <v>335</v>
      </c>
      <c r="D10" s="92" t="s">
        <v>337</v>
      </c>
      <c r="E10" s="93" t="s">
        <v>336</v>
      </c>
      <c r="F10" s="92">
        <v>8671884013</v>
      </c>
      <c r="G10" s="70" t="s">
        <v>338</v>
      </c>
      <c r="H10" s="90" t="s">
        <v>339</v>
      </c>
      <c r="I10" s="92"/>
      <c r="J10" s="92"/>
      <c r="K10" s="90"/>
    </row>
    <row r="11" spans="1:11" s="95" customFormat="1" ht="50.1" customHeight="1">
      <c r="A11" s="90">
        <v>6</v>
      </c>
      <c r="B11" s="91" t="s">
        <v>157</v>
      </c>
      <c r="C11" s="90" t="s">
        <v>158</v>
      </c>
      <c r="D11" s="92" t="s">
        <v>159</v>
      </c>
      <c r="E11" s="148" t="s">
        <v>446</v>
      </c>
      <c r="F11" s="92" t="s">
        <v>160</v>
      </c>
      <c r="G11" s="94" t="s">
        <v>161</v>
      </c>
      <c r="H11" s="90"/>
      <c r="I11" s="92" t="s">
        <v>162</v>
      </c>
      <c r="J11" s="92" t="s">
        <v>449</v>
      </c>
      <c r="K11" s="90"/>
    </row>
    <row r="12" spans="1:11" s="12" customFormat="1" ht="50.1" customHeight="1">
      <c r="A12" s="90">
        <v>7</v>
      </c>
      <c r="B12" s="89" t="s">
        <v>288</v>
      </c>
      <c r="C12" s="8" t="s">
        <v>289</v>
      </c>
      <c r="D12" s="9" t="s">
        <v>290</v>
      </c>
      <c r="E12" s="10" t="s">
        <v>291</v>
      </c>
      <c r="F12" s="9">
        <v>8671974785</v>
      </c>
      <c r="G12" s="70" t="s">
        <v>292</v>
      </c>
      <c r="H12" s="8" t="s">
        <v>293</v>
      </c>
      <c r="I12" s="9">
        <v>11</v>
      </c>
      <c r="J12" s="9"/>
      <c r="K12" s="8"/>
    </row>
    <row r="13" spans="1:11" ht="25.5">
      <c r="A13" s="90">
        <v>8</v>
      </c>
      <c r="B13" s="89" t="s">
        <v>340</v>
      </c>
      <c r="C13" s="8" t="s">
        <v>341</v>
      </c>
      <c r="D13" s="9" t="s">
        <v>342</v>
      </c>
      <c r="E13" s="10" t="s">
        <v>343</v>
      </c>
      <c r="F13" s="9">
        <v>8671633392</v>
      </c>
      <c r="G13" s="70" t="s">
        <v>344</v>
      </c>
      <c r="H13" s="8" t="s">
        <v>345</v>
      </c>
      <c r="I13" s="9">
        <v>23</v>
      </c>
      <c r="J13" s="9">
        <v>6</v>
      </c>
      <c r="K13" s="8">
        <v>70</v>
      </c>
    </row>
    <row r="14" spans="1:11" ht="25.5">
      <c r="A14" s="90">
        <v>9</v>
      </c>
      <c r="B14" s="89" t="s">
        <v>368</v>
      </c>
      <c r="C14" s="8" t="s">
        <v>369</v>
      </c>
      <c r="D14" s="9" t="s">
        <v>448</v>
      </c>
      <c r="E14" s="10" t="s">
        <v>370</v>
      </c>
      <c r="F14" s="9">
        <v>8671876545</v>
      </c>
      <c r="G14" s="70" t="s">
        <v>371</v>
      </c>
      <c r="H14" s="8" t="s">
        <v>372</v>
      </c>
      <c r="I14" s="9" t="s">
        <v>373</v>
      </c>
      <c r="J14" s="9" t="s">
        <v>374</v>
      </c>
      <c r="K14" s="8">
        <v>43</v>
      </c>
    </row>
    <row r="15" spans="1:11" ht="25.5">
      <c r="A15" s="90">
        <v>10</v>
      </c>
      <c r="B15" s="89" t="s">
        <v>387</v>
      </c>
      <c r="C15" s="8" t="s">
        <v>388</v>
      </c>
      <c r="D15" s="9" t="s">
        <v>342</v>
      </c>
      <c r="E15" s="10" t="s">
        <v>389</v>
      </c>
      <c r="F15" s="9">
        <v>8671871223</v>
      </c>
      <c r="G15" s="70" t="s">
        <v>390</v>
      </c>
      <c r="H15" s="8" t="s">
        <v>391</v>
      </c>
      <c r="I15" s="9">
        <v>47</v>
      </c>
      <c r="J15" s="9">
        <v>8</v>
      </c>
      <c r="K15" s="8"/>
    </row>
    <row r="16" spans="1:11" ht="25.5">
      <c r="A16" s="90">
        <v>11</v>
      </c>
      <c r="B16" s="89" t="s">
        <v>450</v>
      </c>
      <c r="C16" s="8" t="s">
        <v>451</v>
      </c>
      <c r="D16" s="9" t="s">
        <v>342</v>
      </c>
      <c r="E16" s="10" t="s">
        <v>453</v>
      </c>
      <c r="F16" s="9" t="s">
        <v>452</v>
      </c>
      <c r="G16" s="70"/>
      <c r="H16" s="8"/>
      <c r="I16" s="9">
        <v>76</v>
      </c>
      <c r="J16" s="9">
        <v>12</v>
      </c>
      <c r="K16" s="8"/>
    </row>
    <row r="17" spans="1:11" ht="25.5">
      <c r="A17" s="90">
        <v>12</v>
      </c>
      <c r="B17" s="89" t="s">
        <v>455</v>
      </c>
      <c r="C17" s="8" t="s">
        <v>456</v>
      </c>
      <c r="D17" s="9" t="s">
        <v>457</v>
      </c>
      <c r="E17" s="10" t="s">
        <v>458</v>
      </c>
      <c r="F17" s="11" t="s">
        <v>459</v>
      </c>
      <c r="G17" s="70" t="s">
        <v>460</v>
      </c>
      <c r="H17" s="8" t="s">
        <v>461</v>
      </c>
      <c r="I17" s="9">
        <v>36</v>
      </c>
      <c r="J17" s="9"/>
      <c r="K17" s="8">
        <v>52</v>
      </c>
    </row>
  </sheetData>
  <mergeCells count="10">
    <mergeCell ref="F4:F5"/>
    <mergeCell ref="G4:G5"/>
    <mergeCell ref="H4:H5"/>
    <mergeCell ref="I4:J5"/>
    <mergeCell ref="K4:K5"/>
    <mergeCell ref="A4:A5"/>
    <mergeCell ref="B4:B5"/>
    <mergeCell ref="C4:C5"/>
    <mergeCell ref="D4:D5"/>
    <mergeCell ref="E4:E5"/>
  </mergeCells>
  <phoneticPr fontId="0" type="noConversion"/>
  <hyperlinks>
    <hyperlink ref="G6" r:id="rId1" xr:uid="{4CEE30E5-BDBA-458B-ACE1-56E2BFE5CDFD}"/>
    <hyperlink ref="G7" r:id="rId2" xr:uid="{5F57EFCA-63E9-44E8-ADF9-165048955682}"/>
    <hyperlink ref="G9" r:id="rId3" xr:uid="{72BB300A-50A7-48FC-8EA5-0B98745BF06E}"/>
    <hyperlink ref="G8" r:id="rId4" xr:uid="{C7C00836-9759-42BE-9470-FBF7D1CA5E1E}"/>
    <hyperlink ref="G11" r:id="rId5" xr:uid="{3DE4396E-A8D2-4905-B620-7288414D87B8}"/>
    <hyperlink ref="G12" r:id="rId6" xr:uid="{0D49015D-0F26-48D7-9765-754A469326CB}"/>
    <hyperlink ref="G10" r:id="rId7" xr:uid="{6093AB5B-EB78-43D8-BEA2-3E67EC38B73C}"/>
    <hyperlink ref="G13" r:id="rId8" xr:uid="{5E076A99-CDF0-4663-88E2-E03FC4B49215}"/>
    <hyperlink ref="G14" r:id="rId9" xr:uid="{6B1950CF-6AA2-497A-B581-80075CF06147}"/>
    <hyperlink ref="G15" r:id="rId10" xr:uid="{1BD209D9-0627-408A-A04A-F9A85254A7F4}"/>
    <hyperlink ref="G17" r:id="rId11" xr:uid="{0AC54238-491F-497A-BAA6-597D59DA7811}"/>
  </hyperlinks>
  <pageMargins left="0.23622047244094491" right="0.23622047244094491" top="0.74803149606299213" bottom="0.74803149606299213" header="0.31496062992125984" footer="0.31496062992125984"/>
  <pageSetup paperSize="9" scale="45" orientation="landscape" r:id="rId1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D4706-2729-459B-8045-EF77386207E6}">
  <dimension ref="A1:M10"/>
  <sheetViews>
    <sheetView workbookViewId="0">
      <selection activeCell="A3" sqref="A3:A4"/>
    </sheetView>
  </sheetViews>
  <sheetFormatPr defaultRowHeight="15"/>
  <cols>
    <col min="1" max="1" width="15.140625" customWidth="1"/>
    <col min="2" max="13" width="13.28515625" customWidth="1"/>
  </cols>
  <sheetData>
    <row r="1" spans="1:13">
      <c r="A1" t="s">
        <v>625</v>
      </c>
    </row>
    <row r="2" spans="1:13">
      <c r="A2" s="304" t="s">
        <v>626</v>
      </c>
      <c r="B2" s="304"/>
    </row>
    <row r="3" spans="1:13">
      <c r="A3" s="362" t="s">
        <v>624</v>
      </c>
      <c r="B3" s="361" t="s">
        <v>616</v>
      </c>
      <c r="C3" s="361"/>
      <c r="D3" s="361"/>
      <c r="E3" s="361" t="s">
        <v>617</v>
      </c>
      <c r="F3" s="361"/>
      <c r="G3" s="361"/>
      <c r="H3" s="361" t="s">
        <v>618</v>
      </c>
      <c r="I3" s="361"/>
      <c r="J3" s="361"/>
      <c r="K3" s="361" t="s">
        <v>619</v>
      </c>
      <c r="L3" s="361"/>
      <c r="M3" s="361"/>
    </row>
    <row r="4" spans="1:13">
      <c r="A4" s="362"/>
      <c r="B4" s="287" t="s">
        <v>620</v>
      </c>
      <c r="C4" s="287" t="s">
        <v>621</v>
      </c>
      <c r="D4" s="287" t="s">
        <v>622</v>
      </c>
      <c r="E4" s="287" t="s">
        <v>620</v>
      </c>
      <c r="F4" s="287" t="s">
        <v>621</v>
      </c>
      <c r="G4" s="287" t="s">
        <v>622</v>
      </c>
      <c r="H4" s="287" t="s">
        <v>620</v>
      </c>
      <c r="I4" s="287" t="s">
        <v>621</v>
      </c>
      <c r="J4" s="287" t="s">
        <v>622</v>
      </c>
      <c r="K4" s="287" t="s">
        <v>620</v>
      </c>
      <c r="L4" s="287" t="s">
        <v>621</v>
      </c>
      <c r="M4" s="287" t="s">
        <v>622</v>
      </c>
    </row>
    <row r="5" spans="1:13" ht="15.75">
      <c r="A5" s="287">
        <v>2025</v>
      </c>
      <c r="B5" s="288">
        <v>0</v>
      </c>
      <c r="C5" s="288">
        <v>0</v>
      </c>
      <c r="D5" s="289">
        <v>0</v>
      </c>
      <c r="E5" s="288">
        <v>4566.5599999999995</v>
      </c>
      <c r="F5" s="288">
        <v>0</v>
      </c>
      <c r="G5" s="289">
        <v>2</v>
      </c>
      <c r="H5" s="288">
        <v>0</v>
      </c>
      <c r="I5" s="288">
        <v>0</v>
      </c>
      <c r="J5" s="289">
        <v>0</v>
      </c>
      <c r="K5" s="288">
        <v>0</v>
      </c>
      <c r="L5" s="288">
        <v>0</v>
      </c>
      <c r="M5" s="289">
        <v>0</v>
      </c>
    </row>
    <row r="6" spans="1:13" ht="15.75">
      <c r="A6" s="287">
        <v>2024</v>
      </c>
      <c r="B6" s="288">
        <v>2498.9</v>
      </c>
      <c r="C6" s="288">
        <v>0</v>
      </c>
      <c r="D6" s="289">
        <v>1</v>
      </c>
      <c r="E6" s="288">
        <v>0</v>
      </c>
      <c r="F6" s="288">
        <v>0</v>
      </c>
      <c r="G6" s="289">
        <v>0</v>
      </c>
      <c r="H6" s="288">
        <v>0</v>
      </c>
      <c r="I6" s="288">
        <v>0</v>
      </c>
      <c r="J6" s="289">
        <v>0</v>
      </c>
      <c r="K6" s="288">
        <v>13574.9</v>
      </c>
      <c r="L6" s="288">
        <v>0</v>
      </c>
      <c r="M6" s="289">
        <v>2</v>
      </c>
    </row>
    <row r="7" spans="1:13" ht="15.75">
      <c r="A7" s="287">
        <v>2023</v>
      </c>
      <c r="B7" s="288">
        <v>2096.34</v>
      </c>
      <c r="C7" s="288">
        <v>0</v>
      </c>
      <c r="D7" s="289">
        <v>1</v>
      </c>
      <c r="E7" s="288">
        <v>0</v>
      </c>
      <c r="F7" s="288">
        <v>0</v>
      </c>
      <c r="G7" s="289">
        <v>0</v>
      </c>
      <c r="H7" s="288">
        <v>0</v>
      </c>
      <c r="I7" s="288">
        <v>0</v>
      </c>
      <c r="J7" s="289">
        <v>0</v>
      </c>
      <c r="K7" s="288">
        <v>0</v>
      </c>
      <c r="L7" s="288">
        <v>0</v>
      </c>
      <c r="M7" s="289">
        <v>0</v>
      </c>
    </row>
    <row r="8" spans="1:13" ht="15.75">
      <c r="A8" s="287">
        <v>2022</v>
      </c>
      <c r="B8" s="288">
        <v>6757.55</v>
      </c>
      <c r="C8" s="288">
        <v>0</v>
      </c>
      <c r="D8" s="289">
        <v>1</v>
      </c>
      <c r="E8" s="288">
        <v>0</v>
      </c>
      <c r="F8" s="288">
        <v>0</v>
      </c>
      <c r="G8" s="289">
        <v>0</v>
      </c>
      <c r="H8" s="288">
        <v>0</v>
      </c>
      <c r="I8" s="288">
        <v>0</v>
      </c>
      <c r="J8" s="289">
        <v>0</v>
      </c>
      <c r="K8" s="288">
        <v>737.98</v>
      </c>
      <c r="L8" s="288">
        <v>0</v>
      </c>
      <c r="M8" s="289">
        <v>1</v>
      </c>
    </row>
    <row r="9" spans="1:13" ht="15.75">
      <c r="A9" s="287">
        <v>2021</v>
      </c>
      <c r="B9" s="288">
        <v>0</v>
      </c>
      <c r="C9" s="288">
        <v>0</v>
      </c>
      <c r="D9" s="289">
        <v>0</v>
      </c>
      <c r="E9" s="288">
        <v>5945.25</v>
      </c>
      <c r="F9" s="288">
        <v>0</v>
      </c>
      <c r="G9" s="289">
        <v>0</v>
      </c>
      <c r="H9" s="288">
        <v>0</v>
      </c>
      <c r="I9" s="288">
        <v>0</v>
      </c>
      <c r="J9" s="289">
        <v>0</v>
      </c>
      <c r="K9" s="288">
        <v>4695.8500000000004</v>
      </c>
      <c r="L9" s="288">
        <v>0</v>
      </c>
      <c r="M9" s="289">
        <v>2</v>
      </c>
    </row>
    <row r="10" spans="1:13" ht="15.75">
      <c r="A10" s="287" t="s">
        <v>623</v>
      </c>
      <c r="B10" s="290">
        <v>11352.79</v>
      </c>
      <c r="C10" s="290">
        <v>0</v>
      </c>
      <c r="D10" s="291">
        <v>3</v>
      </c>
      <c r="E10" s="290">
        <v>10511.81</v>
      </c>
      <c r="F10" s="290">
        <v>0</v>
      </c>
      <c r="G10" s="291">
        <v>2</v>
      </c>
      <c r="H10" s="290">
        <v>0</v>
      </c>
      <c r="I10" s="290">
        <v>0</v>
      </c>
      <c r="J10" s="291">
        <v>0</v>
      </c>
      <c r="K10" s="290">
        <v>19008.73</v>
      </c>
      <c r="L10" s="290">
        <v>0</v>
      </c>
      <c r="M10" s="291">
        <v>5</v>
      </c>
    </row>
  </sheetData>
  <mergeCells count="6">
    <mergeCell ref="A2:B2"/>
    <mergeCell ref="K3:M3"/>
    <mergeCell ref="A3:A4"/>
    <mergeCell ref="B3:D3"/>
    <mergeCell ref="E3:G3"/>
    <mergeCell ref="H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890F-8D93-4CE2-BFE5-10DBF8C53A00}">
  <dimension ref="A1:BX156"/>
  <sheetViews>
    <sheetView zoomScale="75" workbookViewId="0">
      <selection activeCell="B2" sqref="B2"/>
    </sheetView>
  </sheetViews>
  <sheetFormatPr defaultColWidth="9.140625" defaultRowHeight="12.75"/>
  <cols>
    <col min="1" max="1" width="45.28515625" style="1" customWidth="1"/>
    <col min="2" max="2" width="31.5703125" style="1" customWidth="1"/>
    <col min="3" max="3" width="28.140625" style="1" customWidth="1"/>
    <col min="4" max="4" width="18.85546875" style="1" customWidth="1"/>
    <col min="5" max="16384" width="9.140625" style="1"/>
  </cols>
  <sheetData>
    <row r="1" spans="1:4">
      <c r="A1" s="39" t="s">
        <v>625</v>
      </c>
    </row>
    <row r="2" spans="1:4">
      <c r="A2" s="14" t="s">
        <v>520</v>
      </c>
      <c r="B2" s="14"/>
      <c r="C2" s="14"/>
    </row>
    <row r="3" spans="1:4" ht="26.25" customHeight="1">
      <c r="A3" s="15" t="s">
        <v>1</v>
      </c>
      <c r="B3" s="15" t="s">
        <v>2</v>
      </c>
      <c r="C3" s="15"/>
    </row>
    <row r="4" spans="1:4" s="17" customFormat="1">
      <c r="A4" s="16"/>
      <c r="B4" s="259" t="s">
        <v>61</v>
      </c>
      <c r="C4" s="259" t="s">
        <v>517</v>
      </c>
    </row>
    <row r="5" spans="1:4" s="2" customFormat="1">
      <c r="A5" s="18" t="s">
        <v>3</v>
      </c>
      <c r="B5" s="133" t="s">
        <v>294</v>
      </c>
      <c r="C5" s="133" t="s">
        <v>295</v>
      </c>
    </row>
    <row r="6" spans="1:4" s="2" customFormat="1" ht="24.95" customHeight="1">
      <c r="A6" s="18" t="s">
        <v>4</v>
      </c>
      <c r="B6" s="19" t="s">
        <v>518</v>
      </c>
      <c r="C6" s="19" t="s">
        <v>518</v>
      </c>
    </row>
    <row r="7" spans="1:4" s="2" customFormat="1" ht="24.95" customHeight="1">
      <c r="A7" s="18" t="s">
        <v>5</v>
      </c>
      <c r="B7" s="19" t="s">
        <v>518</v>
      </c>
      <c r="C7" s="19" t="s">
        <v>518</v>
      </c>
    </row>
    <row r="8" spans="1:4" s="2" customFormat="1" ht="24.95" customHeight="1">
      <c r="A8" s="18" t="s">
        <v>6</v>
      </c>
      <c r="B8" s="19" t="s">
        <v>518</v>
      </c>
      <c r="C8" s="19" t="s">
        <v>518</v>
      </c>
    </row>
    <row r="9" spans="1:4" s="23" customFormat="1" ht="30" customHeight="1">
      <c r="A9" s="56"/>
      <c r="B9" s="76"/>
      <c r="C9" s="77"/>
      <c r="D9" s="22"/>
    </row>
    <row r="10" spans="1:4" s="23" customFormat="1" ht="25.5" customHeight="1">
      <c r="A10" s="56"/>
      <c r="B10" s="76"/>
      <c r="C10" s="77"/>
      <c r="D10" s="22"/>
    </row>
    <row r="11" spans="1:4" s="23" customFormat="1" ht="18.75" customHeight="1">
      <c r="A11" s="56"/>
      <c r="B11" s="76"/>
      <c r="C11" s="77"/>
      <c r="D11" s="22"/>
    </row>
    <row r="12" spans="1:4" s="23" customFormat="1" ht="21" customHeight="1">
      <c r="A12" s="56"/>
      <c r="B12" s="76"/>
      <c r="C12" s="77"/>
      <c r="D12" s="22"/>
    </row>
    <row r="13" spans="1:4" s="23" customFormat="1" ht="18.75" customHeight="1">
      <c r="A13" s="56"/>
      <c r="B13" s="76"/>
      <c r="C13" s="77"/>
      <c r="D13" s="22"/>
    </row>
    <row r="14" spans="1:4" s="23" customFormat="1" ht="24.75" customHeight="1">
      <c r="A14" s="56"/>
      <c r="B14" s="76"/>
      <c r="C14" s="77"/>
      <c r="D14" s="22"/>
    </row>
    <row r="15" spans="1:4" s="23" customFormat="1" ht="25.5" customHeight="1">
      <c r="A15" s="78"/>
      <c r="B15" s="76"/>
      <c r="C15" s="77"/>
      <c r="D15" s="22"/>
    </row>
    <row r="16" spans="1:4" s="23" customFormat="1" ht="20.25" customHeight="1">
      <c r="A16" s="56"/>
      <c r="B16" s="76"/>
      <c r="C16" s="77"/>
      <c r="D16" s="22"/>
    </row>
    <row r="17" spans="1:4" s="23" customFormat="1" ht="17.25" customHeight="1">
      <c r="A17" s="56"/>
      <c r="B17" s="76"/>
      <c r="C17" s="77"/>
      <c r="D17" s="22"/>
    </row>
    <row r="18" spans="1:4" s="23" customFormat="1" ht="21" customHeight="1">
      <c r="A18" s="56"/>
      <c r="B18" s="76"/>
      <c r="C18" s="77"/>
      <c r="D18" s="22"/>
    </row>
    <row r="19" spans="1:4" s="23" customFormat="1" ht="18" customHeight="1">
      <c r="A19" s="56"/>
      <c r="B19" s="76"/>
      <c r="C19" s="77"/>
      <c r="D19" s="22"/>
    </row>
    <row r="20" spans="1:4" s="23" customFormat="1" ht="18" customHeight="1">
      <c r="A20" s="56"/>
      <c r="B20" s="76"/>
      <c r="C20" s="77"/>
      <c r="D20" s="22"/>
    </row>
    <row r="21" spans="1:4" s="23" customFormat="1" ht="18.75" customHeight="1">
      <c r="A21" s="56"/>
      <c r="B21" s="76"/>
      <c r="C21" s="77"/>
      <c r="D21" s="22"/>
    </row>
    <row r="22" spans="1:4" s="23" customFormat="1" ht="18" customHeight="1">
      <c r="A22" s="56"/>
      <c r="B22" s="76"/>
      <c r="C22" s="77"/>
      <c r="D22" s="22"/>
    </row>
    <row r="23" spans="1:4" s="23" customFormat="1" ht="21" customHeight="1">
      <c r="A23" s="56"/>
      <c r="B23" s="76"/>
      <c r="C23" s="77"/>
      <c r="D23" s="22"/>
    </row>
    <row r="24" spans="1:4" s="23" customFormat="1" ht="20.25" customHeight="1">
      <c r="A24" s="56"/>
      <c r="B24" s="76"/>
      <c r="C24" s="77"/>
      <c r="D24" s="22"/>
    </row>
    <row r="25" spans="1:4" s="23" customFormat="1" ht="20.25" customHeight="1">
      <c r="A25" s="56"/>
      <c r="B25" s="76"/>
      <c r="C25" s="77"/>
      <c r="D25" s="22"/>
    </row>
    <row r="26" spans="1:4" s="23" customFormat="1" ht="18.75" customHeight="1">
      <c r="A26" s="56"/>
      <c r="B26" s="76"/>
      <c r="C26" s="77"/>
      <c r="D26" s="22"/>
    </row>
    <row r="27" spans="1:4" s="23" customFormat="1" ht="18" customHeight="1">
      <c r="A27" s="56"/>
      <c r="B27" s="76"/>
      <c r="C27" s="77"/>
      <c r="D27" s="22"/>
    </row>
    <row r="28" spans="1:4" s="23" customFormat="1" ht="21" customHeight="1">
      <c r="A28" s="56"/>
      <c r="B28" s="76"/>
      <c r="C28" s="77"/>
      <c r="D28" s="22"/>
    </row>
    <row r="29" spans="1:4" s="23" customFormat="1" ht="23.25" customHeight="1">
      <c r="A29" s="56"/>
      <c r="B29" s="76"/>
      <c r="C29" s="77"/>
      <c r="D29" s="22"/>
    </row>
    <row r="30" spans="1:4" s="23" customFormat="1" ht="32.25" customHeight="1">
      <c r="A30" s="56"/>
      <c r="B30" s="76"/>
      <c r="C30" s="77"/>
      <c r="D30" s="22"/>
    </row>
    <row r="31" spans="1:4" s="23" customFormat="1" ht="36.75" customHeight="1">
      <c r="A31" s="56"/>
      <c r="B31" s="76"/>
      <c r="C31" s="77"/>
      <c r="D31" s="22"/>
    </row>
    <row r="32" spans="1:4" s="23" customFormat="1" ht="21.75" customHeight="1">
      <c r="A32" s="56"/>
      <c r="B32" s="76"/>
      <c r="C32" s="77"/>
      <c r="D32" s="22"/>
    </row>
    <row r="33" spans="1:4" s="23" customFormat="1" ht="30.75" customHeight="1">
      <c r="A33" s="56"/>
      <c r="B33" s="76"/>
      <c r="C33" s="77"/>
      <c r="D33" s="22"/>
    </row>
    <row r="34" spans="1:4" s="23" customFormat="1" ht="27.75" customHeight="1">
      <c r="A34" s="56"/>
      <c r="B34" s="76"/>
      <c r="C34" s="77"/>
      <c r="D34" s="22"/>
    </row>
    <row r="35" spans="1:4" s="23" customFormat="1" ht="27.75" customHeight="1">
      <c r="A35" s="56"/>
      <c r="B35" s="76"/>
      <c r="C35" s="77"/>
      <c r="D35" s="22"/>
    </row>
    <row r="36" spans="1:4" s="23" customFormat="1">
      <c r="A36" s="56"/>
      <c r="B36" s="76"/>
      <c r="C36" s="77"/>
      <c r="D36" s="22"/>
    </row>
    <row r="37" spans="1:4" s="23" customFormat="1">
      <c r="A37" s="56"/>
      <c r="B37" s="76"/>
      <c r="C37" s="79"/>
      <c r="D37" s="22"/>
    </row>
    <row r="38" spans="1:4" s="23" customFormat="1">
      <c r="A38" s="56"/>
      <c r="B38" s="80"/>
      <c r="C38" s="79"/>
      <c r="D38" s="22"/>
    </row>
    <row r="39" spans="1:4" s="23" customFormat="1">
      <c r="A39" s="56"/>
      <c r="B39" s="80"/>
      <c r="C39" s="79"/>
      <c r="D39" s="22"/>
    </row>
    <row r="40" spans="1:4" s="23" customFormat="1">
      <c r="A40" s="56"/>
      <c r="B40" s="80"/>
      <c r="C40" s="79"/>
      <c r="D40" s="22"/>
    </row>
    <row r="41" spans="1:4" s="23" customFormat="1" ht="28.5" customHeight="1">
      <c r="A41" s="56"/>
      <c r="B41" s="80"/>
      <c r="C41" s="79"/>
      <c r="D41" s="22"/>
    </row>
    <row r="42" spans="1:4" s="23" customFormat="1">
      <c r="A42" s="56"/>
      <c r="B42" s="80"/>
      <c r="C42" s="79"/>
      <c r="D42" s="22"/>
    </row>
    <row r="43" spans="1:4" s="23" customFormat="1">
      <c r="A43" s="56"/>
      <c r="B43" s="80"/>
      <c r="C43" s="79"/>
      <c r="D43" s="22"/>
    </row>
    <row r="44" spans="1:4" s="23" customFormat="1" ht="34.5" customHeight="1">
      <c r="A44" s="56"/>
      <c r="B44" s="80"/>
      <c r="C44" s="79"/>
      <c r="D44" s="22"/>
    </row>
    <row r="45" spans="1:4" s="23" customFormat="1">
      <c r="A45" s="56"/>
      <c r="B45" s="80"/>
      <c r="C45" s="79"/>
      <c r="D45" s="22"/>
    </row>
    <row r="46" spans="1:4" s="23" customFormat="1">
      <c r="A46" s="56"/>
      <c r="B46" s="80"/>
      <c r="C46" s="79"/>
      <c r="D46" s="22"/>
    </row>
    <row r="47" spans="1:4" s="23" customFormat="1" ht="18" customHeight="1">
      <c r="A47" s="56"/>
      <c r="B47" s="80"/>
      <c r="C47" s="79"/>
      <c r="D47" s="22"/>
    </row>
    <row r="48" spans="1:4" s="23" customFormat="1">
      <c r="A48" s="56"/>
      <c r="B48" s="80"/>
      <c r="C48" s="79"/>
      <c r="D48" s="22"/>
    </row>
    <row r="49" spans="1:4" s="23" customFormat="1">
      <c r="A49" s="56"/>
      <c r="B49" s="80"/>
      <c r="C49" s="79"/>
      <c r="D49" s="22"/>
    </row>
    <row r="50" spans="1:4" s="23" customFormat="1">
      <c r="A50" s="56"/>
      <c r="B50" s="80"/>
      <c r="C50" s="79"/>
      <c r="D50" s="22"/>
    </row>
    <row r="51" spans="1:4" s="23" customFormat="1">
      <c r="A51" s="56"/>
      <c r="B51" s="80"/>
      <c r="C51" s="79"/>
      <c r="D51" s="22"/>
    </row>
    <row r="52" spans="1:4" s="23" customFormat="1">
      <c r="A52" s="56"/>
      <c r="B52" s="80"/>
      <c r="C52" s="79"/>
      <c r="D52" s="22"/>
    </row>
    <row r="53" spans="1:4" s="23" customFormat="1" ht="29.25" customHeight="1">
      <c r="A53" s="56"/>
      <c r="B53" s="80"/>
      <c r="C53" s="79"/>
      <c r="D53" s="22"/>
    </row>
    <row r="54" spans="1:4" s="23" customFormat="1">
      <c r="A54" s="56"/>
      <c r="B54" s="80"/>
      <c r="C54" s="79"/>
      <c r="D54" s="22"/>
    </row>
    <row r="55" spans="1:4" s="23" customFormat="1">
      <c r="A55" s="56"/>
      <c r="B55" s="80"/>
      <c r="C55" s="79"/>
      <c r="D55" s="22"/>
    </row>
    <row r="56" spans="1:4" s="23" customFormat="1">
      <c r="A56" s="56"/>
      <c r="B56" s="80"/>
      <c r="C56" s="79"/>
      <c r="D56" s="22"/>
    </row>
    <row r="57" spans="1:4" s="23" customFormat="1">
      <c r="A57" s="56"/>
      <c r="B57" s="80"/>
      <c r="C57" s="79"/>
      <c r="D57" s="22"/>
    </row>
    <row r="58" spans="1:4" s="23" customFormat="1">
      <c r="A58" s="56"/>
      <c r="B58" s="80"/>
      <c r="C58" s="79"/>
      <c r="D58" s="22"/>
    </row>
    <row r="59" spans="1:4" s="23" customFormat="1">
      <c r="A59" s="56"/>
      <c r="B59" s="80"/>
      <c r="C59" s="79"/>
      <c r="D59" s="22"/>
    </row>
    <row r="60" spans="1:4" s="23" customFormat="1" ht="30" customHeight="1">
      <c r="A60" s="56"/>
      <c r="B60" s="80"/>
      <c r="C60" s="79"/>
      <c r="D60" s="22"/>
    </row>
    <row r="61" spans="1:4" s="23" customFormat="1" ht="27" customHeight="1">
      <c r="A61" s="56"/>
      <c r="B61" s="80"/>
      <c r="C61" s="79"/>
      <c r="D61" s="22"/>
    </row>
    <row r="62" spans="1:4" s="23" customFormat="1" ht="16.5" customHeight="1">
      <c r="A62" s="56"/>
      <c r="B62" s="80"/>
      <c r="C62" s="79"/>
      <c r="D62" s="22"/>
    </row>
    <row r="63" spans="1:4" s="23" customFormat="1" ht="28.5" customHeight="1">
      <c r="A63" s="56"/>
      <c r="B63" s="80"/>
      <c r="C63" s="79"/>
      <c r="D63" s="22"/>
    </row>
    <row r="64" spans="1:4" s="23" customFormat="1" ht="21" customHeight="1">
      <c r="A64" s="56"/>
      <c r="B64" s="80"/>
      <c r="C64" s="79"/>
      <c r="D64" s="22"/>
    </row>
    <row r="65" spans="1:4" s="23" customFormat="1" ht="27.75" customHeight="1">
      <c r="A65" s="56"/>
      <c r="B65" s="77"/>
      <c r="C65" s="77"/>
      <c r="D65" s="22"/>
    </row>
    <row r="66" spans="1:4" s="23" customFormat="1">
      <c r="A66" s="56"/>
      <c r="B66" s="77"/>
      <c r="C66" s="77"/>
      <c r="D66" s="22"/>
    </row>
    <row r="67" spans="1:4" s="23" customFormat="1" ht="31.5" customHeight="1">
      <c r="A67" s="56"/>
      <c r="B67" s="77"/>
      <c r="C67" s="77"/>
      <c r="D67" s="22"/>
    </row>
    <row r="68" spans="1:4" s="23" customFormat="1" ht="31.5" customHeight="1">
      <c r="A68" s="56"/>
      <c r="B68" s="77"/>
      <c r="C68" s="77"/>
      <c r="D68" s="22"/>
    </row>
    <row r="69" spans="1:4" s="25" customFormat="1" ht="39.75" customHeight="1">
      <c r="A69" s="81"/>
      <c r="B69" s="80"/>
      <c r="C69" s="80"/>
      <c r="D69" s="24"/>
    </row>
    <row r="70" spans="1:4" s="25" customFormat="1" ht="18.75" customHeight="1">
      <c r="A70" s="81"/>
      <c r="B70" s="80"/>
      <c r="C70" s="80"/>
      <c r="D70" s="24"/>
    </row>
    <row r="71" spans="1:4" s="25" customFormat="1" ht="29.25" customHeight="1">
      <c r="A71" s="81"/>
      <c r="B71" s="80"/>
      <c r="C71" s="80"/>
      <c r="D71" s="24"/>
    </row>
    <row r="72" spans="1:4" s="25" customFormat="1" ht="27" customHeight="1">
      <c r="A72" s="81"/>
      <c r="B72" s="82"/>
      <c r="C72" s="80"/>
      <c r="D72" s="24"/>
    </row>
    <row r="73" spans="1:4" s="25" customFormat="1" ht="38.25" customHeight="1">
      <c r="A73" s="81"/>
      <c r="B73" s="82"/>
      <c r="C73" s="82"/>
      <c r="D73" s="24"/>
    </row>
    <row r="74" spans="1:4" s="25" customFormat="1" ht="30" customHeight="1">
      <c r="A74" s="81"/>
      <c r="B74" s="82"/>
      <c r="C74" s="80"/>
      <c r="D74" s="24"/>
    </row>
    <row r="75" spans="1:4" s="25" customFormat="1" ht="27" customHeight="1">
      <c r="A75" s="81"/>
      <c r="B75" s="82"/>
      <c r="C75" s="80"/>
      <c r="D75" s="24"/>
    </row>
    <row r="76" spans="1:4" s="25" customFormat="1">
      <c r="A76" s="81"/>
      <c r="B76" s="82"/>
      <c r="C76" s="80"/>
      <c r="D76" s="24"/>
    </row>
    <row r="77" spans="1:4" s="23" customFormat="1" ht="47.25" customHeight="1">
      <c r="A77" s="56"/>
      <c r="B77" s="79"/>
      <c r="C77" s="79"/>
      <c r="D77" s="22"/>
    </row>
    <row r="78" spans="1:4" s="23" customFormat="1" ht="32.25" customHeight="1">
      <c r="A78" s="56"/>
      <c r="B78" s="79"/>
      <c r="C78" s="79"/>
      <c r="D78" s="22"/>
    </row>
    <row r="79" spans="1:4" s="23" customFormat="1" ht="33.75" customHeight="1">
      <c r="A79" s="56"/>
      <c r="B79" s="79"/>
      <c r="C79" s="79"/>
      <c r="D79" s="22"/>
    </row>
    <row r="80" spans="1:4" s="23" customFormat="1" ht="45.75" customHeight="1">
      <c r="A80" s="56"/>
      <c r="B80" s="79"/>
      <c r="C80" s="79"/>
      <c r="D80" s="22"/>
    </row>
    <row r="81" spans="1:4" s="23" customFormat="1" ht="37.5" customHeight="1">
      <c r="A81" s="56"/>
      <c r="B81" s="82"/>
      <c r="C81" s="83"/>
      <c r="D81" s="22"/>
    </row>
    <row r="82" spans="1:4" s="23" customFormat="1" ht="31.5" customHeight="1">
      <c r="A82" s="56"/>
      <c r="B82" s="80"/>
      <c r="C82" s="79"/>
      <c r="D82" s="22"/>
    </row>
    <row r="83" spans="1:4" s="23" customFormat="1" ht="19.5" customHeight="1">
      <c r="A83" s="56"/>
      <c r="B83" s="80"/>
      <c r="C83" s="79"/>
      <c r="D83" s="22"/>
    </row>
    <row r="84" spans="1:4" s="23" customFormat="1" ht="19.5" customHeight="1">
      <c r="A84" s="56"/>
      <c r="B84" s="80"/>
      <c r="C84" s="79"/>
      <c r="D84" s="22"/>
    </row>
    <row r="85" spans="1:4" s="23" customFormat="1" ht="17.25" customHeight="1">
      <c r="A85" s="56"/>
      <c r="B85" s="80"/>
      <c r="C85" s="79"/>
      <c r="D85" s="22"/>
    </row>
    <row r="86" spans="1:4" s="23" customFormat="1" ht="18.75" customHeight="1">
      <c r="A86" s="56"/>
      <c r="B86" s="80"/>
      <c r="C86" s="79"/>
      <c r="D86" s="22"/>
    </row>
    <row r="87" spans="1:4" s="23" customFormat="1" ht="21" customHeight="1">
      <c r="A87" s="56"/>
      <c r="B87" s="80"/>
      <c r="C87" s="79"/>
      <c r="D87" s="22"/>
    </row>
    <row r="88" spans="1:4" s="23" customFormat="1" ht="18.75" customHeight="1">
      <c r="A88" s="56"/>
      <c r="B88" s="80"/>
      <c r="C88" s="79"/>
      <c r="D88" s="22"/>
    </row>
    <row r="89" spans="1:4" s="23" customFormat="1" ht="27" customHeight="1">
      <c r="A89" s="56"/>
      <c r="B89" s="80"/>
      <c r="C89" s="79"/>
      <c r="D89" s="22"/>
    </row>
    <row r="90" spans="1:4" s="23" customFormat="1" ht="27" customHeight="1">
      <c r="A90" s="56"/>
      <c r="B90" s="80"/>
      <c r="C90" s="79"/>
      <c r="D90" s="22"/>
    </row>
    <row r="91" spans="1:4" s="23" customFormat="1" ht="27" customHeight="1">
      <c r="A91" s="56"/>
      <c r="B91" s="80"/>
      <c r="C91" s="79"/>
      <c r="D91" s="22"/>
    </row>
    <row r="92" spans="1:4" s="23" customFormat="1" ht="27" customHeight="1">
      <c r="A92" s="56"/>
      <c r="B92" s="80"/>
      <c r="C92" s="79"/>
      <c r="D92" s="22"/>
    </row>
    <row r="93" spans="1:4" s="23" customFormat="1" ht="27" customHeight="1">
      <c r="A93" s="56"/>
      <c r="B93" s="80"/>
      <c r="C93" s="79"/>
      <c r="D93" s="22"/>
    </row>
    <row r="94" spans="1:4" s="23" customFormat="1" ht="27" customHeight="1">
      <c r="A94" s="78"/>
      <c r="B94" s="80"/>
      <c r="C94" s="79"/>
      <c r="D94" s="22"/>
    </row>
    <row r="95" spans="1:4" s="23" customFormat="1" ht="27" customHeight="1">
      <c r="A95" s="56"/>
      <c r="B95" s="80"/>
      <c r="C95" s="79"/>
      <c r="D95" s="22"/>
    </row>
    <row r="96" spans="1:4" s="23" customFormat="1" ht="27" customHeight="1">
      <c r="A96" s="56"/>
      <c r="B96" s="80"/>
      <c r="C96" s="79"/>
      <c r="D96" s="22"/>
    </row>
    <row r="97" spans="1:4" s="23" customFormat="1" ht="27" customHeight="1">
      <c r="A97" s="56"/>
      <c r="B97" s="80"/>
      <c r="C97" s="79"/>
      <c r="D97" s="22"/>
    </row>
    <row r="98" spans="1:4" s="23" customFormat="1" ht="27" customHeight="1">
      <c r="A98" s="56"/>
      <c r="B98" s="80"/>
      <c r="C98" s="79"/>
      <c r="D98" s="22"/>
    </row>
    <row r="99" spans="1:4" s="23" customFormat="1" ht="27" customHeight="1">
      <c r="A99" s="56"/>
      <c r="B99" s="80"/>
      <c r="C99" s="79"/>
      <c r="D99" s="22"/>
    </row>
    <row r="100" spans="1:4" s="23" customFormat="1" ht="27" customHeight="1">
      <c r="A100" s="56"/>
      <c r="B100" s="80"/>
      <c r="C100" s="79"/>
      <c r="D100" s="22"/>
    </row>
    <row r="101" spans="1:4" s="23" customFormat="1" ht="27" customHeight="1">
      <c r="A101" s="56"/>
      <c r="B101" s="80"/>
      <c r="C101" s="79"/>
      <c r="D101" s="22"/>
    </row>
    <row r="102" spans="1:4" s="23" customFormat="1" ht="27" customHeight="1">
      <c r="A102" s="56"/>
      <c r="B102" s="80"/>
      <c r="C102" s="79"/>
      <c r="D102" s="22"/>
    </row>
    <row r="103" spans="1:4" s="23" customFormat="1" ht="27" customHeight="1">
      <c r="A103" s="56"/>
      <c r="B103" s="80"/>
      <c r="C103" s="79"/>
      <c r="D103" s="22"/>
    </row>
    <row r="104" spans="1:4" s="23" customFormat="1" ht="27" customHeight="1">
      <c r="A104" s="56"/>
      <c r="B104" s="80"/>
      <c r="C104" s="79"/>
      <c r="D104" s="22"/>
    </row>
    <row r="105" spans="1:4" s="23" customFormat="1" ht="27" customHeight="1">
      <c r="A105" s="56"/>
      <c r="B105" s="80"/>
      <c r="C105" s="79"/>
      <c r="D105" s="22"/>
    </row>
    <row r="106" spans="1:4" s="23" customFormat="1" ht="27" customHeight="1">
      <c r="A106" s="56"/>
      <c r="B106" s="80"/>
      <c r="C106" s="79"/>
      <c r="D106" s="22"/>
    </row>
    <row r="107" spans="1:4" s="23" customFormat="1" ht="27" customHeight="1">
      <c r="A107" s="56"/>
      <c r="B107" s="80"/>
      <c r="C107" s="79"/>
      <c r="D107" s="22"/>
    </row>
    <row r="108" spans="1:4" s="23" customFormat="1" ht="27" customHeight="1">
      <c r="A108" s="56"/>
      <c r="B108" s="80"/>
      <c r="C108" s="79"/>
      <c r="D108" s="22"/>
    </row>
    <row r="109" spans="1:4" s="23" customFormat="1" ht="27" customHeight="1">
      <c r="A109" s="56"/>
      <c r="B109" s="80"/>
      <c r="C109" s="79"/>
      <c r="D109" s="22"/>
    </row>
    <row r="110" spans="1:4" s="23" customFormat="1" ht="27" customHeight="1">
      <c r="A110" s="56"/>
      <c r="B110" s="80"/>
      <c r="C110" s="79"/>
      <c r="D110" s="22"/>
    </row>
    <row r="111" spans="1:4" s="23" customFormat="1" ht="27" customHeight="1">
      <c r="A111" s="56"/>
      <c r="B111" s="80"/>
      <c r="C111" s="79"/>
      <c r="D111" s="22"/>
    </row>
    <row r="112" spans="1:4" s="23" customFormat="1" ht="27" customHeight="1">
      <c r="A112" s="56"/>
      <c r="B112" s="80"/>
      <c r="C112" s="79"/>
      <c r="D112" s="22"/>
    </row>
    <row r="113" spans="1:4" s="23" customFormat="1" ht="27" customHeight="1">
      <c r="A113" s="56"/>
      <c r="B113" s="80"/>
      <c r="C113" s="79"/>
      <c r="D113" s="22"/>
    </row>
    <row r="114" spans="1:4" s="23" customFormat="1" ht="27" customHeight="1">
      <c r="A114" s="56"/>
      <c r="B114" s="80"/>
      <c r="C114" s="79"/>
      <c r="D114" s="22"/>
    </row>
    <row r="115" spans="1:4" s="23" customFormat="1" ht="27" customHeight="1">
      <c r="A115" s="56"/>
      <c r="B115" s="80"/>
      <c r="C115" s="79"/>
      <c r="D115" s="22"/>
    </row>
    <row r="116" spans="1:4" s="23" customFormat="1" ht="27" customHeight="1">
      <c r="A116" s="56"/>
      <c r="B116" s="80"/>
      <c r="C116" s="79"/>
      <c r="D116" s="22"/>
    </row>
    <row r="117" spans="1:4" s="23" customFormat="1" ht="27" customHeight="1">
      <c r="A117" s="56"/>
      <c r="B117" s="80"/>
      <c r="C117" s="79"/>
      <c r="D117" s="22"/>
    </row>
    <row r="118" spans="1:4" s="23" customFormat="1" ht="27" customHeight="1">
      <c r="A118" s="56"/>
      <c r="B118" s="80"/>
      <c r="C118" s="79"/>
      <c r="D118" s="22"/>
    </row>
    <row r="119" spans="1:4" s="23" customFormat="1" ht="27" customHeight="1">
      <c r="A119" s="56"/>
      <c r="B119" s="80"/>
      <c r="C119" s="79"/>
      <c r="D119" s="22"/>
    </row>
    <row r="120" spans="1:4" s="23" customFormat="1" ht="41.25" customHeight="1">
      <c r="A120" s="56"/>
      <c r="B120" s="80"/>
      <c r="C120" s="79"/>
      <c r="D120" s="22"/>
    </row>
    <row r="121" spans="1:4" s="23" customFormat="1" ht="41.25" customHeight="1">
      <c r="A121" s="56"/>
      <c r="B121" s="80"/>
      <c r="C121" s="79"/>
      <c r="D121" s="22"/>
    </row>
    <row r="122" spans="1:4" s="23" customFormat="1" ht="41.25" customHeight="1">
      <c r="A122" s="56"/>
      <c r="B122" s="80"/>
      <c r="C122" s="79"/>
      <c r="D122" s="22"/>
    </row>
    <row r="123" spans="1:4" s="23" customFormat="1" ht="41.25" customHeight="1">
      <c r="A123" s="56"/>
      <c r="B123" s="80"/>
      <c r="C123" s="79"/>
      <c r="D123" s="22"/>
    </row>
    <row r="124" spans="1:4" s="23" customFormat="1" ht="41.25" customHeight="1">
      <c r="A124" s="56"/>
      <c r="B124" s="80"/>
      <c r="C124" s="79"/>
      <c r="D124" s="22"/>
    </row>
    <row r="125" spans="1:4" s="23" customFormat="1" ht="41.25" customHeight="1">
      <c r="A125" s="56"/>
      <c r="B125" s="80"/>
      <c r="C125" s="79"/>
      <c r="D125" s="22"/>
    </row>
    <row r="126" spans="1:4" s="23" customFormat="1" ht="41.25" customHeight="1">
      <c r="A126" s="56"/>
      <c r="B126" s="80"/>
      <c r="C126" s="79"/>
      <c r="D126" s="22"/>
    </row>
    <row r="127" spans="1:4" s="23" customFormat="1" ht="23.25" customHeight="1">
      <c r="A127" s="56"/>
      <c r="B127" s="80"/>
      <c r="C127" s="79"/>
      <c r="D127" s="22"/>
    </row>
    <row r="128" spans="1:4" s="23" customFormat="1" ht="34.5" customHeight="1">
      <c r="A128" s="56"/>
      <c r="B128" s="80"/>
      <c r="C128" s="79"/>
      <c r="D128" s="22"/>
    </row>
    <row r="129" spans="1:4" s="23" customFormat="1" ht="34.5" customHeight="1">
      <c r="A129" s="56"/>
      <c r="B129" s="80"/>
      <c r="C129" s="79"/>
      <c r="D129" s="22"/>
    </row>
    <row r="130" spans="1:4" s="23" customFormat="1" ht="34.5" customHeight="1">
      <c r="A130" s="78"/>
      <c r="B130" s="80"/>
      <c r="C130" s="79"/>
      <c r="D130" s="22"/>
    </row>
    <row r="131" spans="1:4" s="23" customFormat="1" ht="34.5" customHeight="1">
      <c r="A131" s="78"/>
      <c r="B131" s="80"/>
      <c r="C131" s="79"/>
      <c r="D131" s="22"/>
    </row>
    <row r="132" spans="1:4" s="23" customFormat="1" ht="34.5" customHeight="1">
      <c r="A132" s="56"/>
      <c r="B132" s="80"/>
      <c r="C132" s="79"/>
      <c r="D132" s="22"/>
    </row>
    <row r="133" spans="1:4" s="23" customFormat="1" ht="34.5" customHeight="1">
      <c r="A133" s="56"/>
      <c r="B133" s="80"/>
      <c r="C133" s="79"/>
      <c r="D133" s="22"/>
    </row>
    <row r="134" spans="1:4" s="23" customFormat="1" ht="42.75" customHeight="1">
      <c r="A134" s="56"/>
      <c r="B134" s="80"/>
      <c r="C134" s="79"/>
      <c r="D134" s="22"/>
    </row>
    <row r="135" spans="1:4" s="23" customFormat="1" ht="42.75" customHeight="1">
      <c r="A135" s="56"/>
      <c r="B135" s="80"/>
      <c r="C135" s="79"/>
      <c r="D135" s="22"/>
    </row>
    <row r="136" spans="1:4" s="23" customFormat="1" ht="42.75" customHeight="1">
      <c r="A136" s="56"/>
      <c r="B136" s="80"/>
      <c r="C136" s="79"/>
      <c r="D136" s="22"/>
    </row>
    <row r="137" spans="1:4" s="23" customFormat="1" ht="42.75" customHeight="1">
      <c r="A137" s="56"/>
      <c r="B137" s="80"/>
      <c r="C137" s="79"/>
      <c r="D137" s="22"/>
    </row>
    <row r="138" spans="1:4" s="23" customFormat="1" ht="42.75" customHeight="1">
      <c r="A138" s="56"/>
      <c r="B138" s="80"/>
      <c r="C138" s="79"/>
      <c r="D138" s="22"/>
    </row>
    <row r="139" spans="1:4" s="23" customFormat="1" ht="42.75" customHeight="1">
      <c r="A139" s="56"/>
      <c r="B139" s="80"/>
      <c r="C139" s="79"/>
      <c r="D139" s="22"/>
    </row>
    <row r="140" spans="1:4" s="23" customFormat="1" ht="42.75" customHeight="1">
      <c r="A140" s="56"/>
      <c r="B140" s="80"/>
      <c r="C140" s="79"/>
      <c r="D140" s="22"/>
    </row>
    <row r="141" spans="1:4" s="23" customFormat="1" ht="42.75" customHeight="1">
      <c r="A141" s="56"/>
      <c r="B141" s="80"/>
      <c r="C141" s="79"/>
      <c r="D141" s="22"/>
    </row>
    <row r="142" spans="1:4" s="23" customFormat="1" ht="42.75" customHeight="1">
      <c r="A142" s="56"/>
      <c r="B142" s="80"/>
      <c r="C142" s="79"/>
      <c r="D142" s="22"/>
    </row>
    <row r="143" spans="1:4" s="23" customFormat="1" ht="42.75" customHeight="1">
      <c r="A143" s="56"/>
      <c r="B143" s="80"/>
      <c r="C143" s="79"/>
      <c r="D143" s="22"/>
    </row>
    <row r="144" spans="1:4" s="23" customFormat="1" ht="42.75" customHeight="1">
      <c r="A144" s="56"/>
      <c r="B144" s="80"/>
      <c r="C144" s="79"/>
      <c r="D144" s="22"/>
    </row>
    <row r="145" spans="1:76" s="23" customFormat="1" ht="42.75" customHeight="1">
      <c r="A145" s="56"/>
      <c r="B145" s="80"/>
      <c r="C145" s="79"/>
      <c r="D145" s="22"/>
    </row>
    <row r="146" spans="1:76" s="23" customFormat="1" ht="42.75" customHeight="1">
      <c r="A146" s="56"/>
      <c r="B146" s="80"/>
      <c r="C146" s="79"/>
      <c r="D146" s="22"/>
    </row>
    <row r="147" spans="1:76" s="28" customFormat="1">
      <c r="A147" s="75"/>
      <c r="B147" s="27"/>
      <c r="C147" s="84"/>
      <c r="D147" s="26"/>
      <c r="E147" s="27"/>
    </row>
    <row r="148" spans="1:76" s="4" customFormat="1" ht="15" customHeight="1">
      <c r="A148" s="85"/>
      <c r="B148" s="85"/>
      <c r="C148" s="85"/>
    </row>
    <row r="149" spans="1:76" s="29" customFormat="1">
      <c r="A149" s="20"/>
    </row>
    <row r="150" spans="1:76" s="4" customFormat="1">
      <c r="A150" s="29"/>
      <c r="B150" s="86"/>
      <c r="D150" s="31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</row>
    <row r="151" spans="1:76" s="4" customFormat="1">
      <c r="A151" s="29"/>
      <c r="B151" s="86"/>
      <c r="D151" s="31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</row>
    <row r="152" spans="1:76" s="4" customFormat="1">
      <c r="A152" s="85"/>
      <c r="B152" s="85"/>
      <c r="C152" s="85"/>
      <c r="D152" s="31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</row>
    <row r="153" spans="1:76" s="4" customFormat="1">
      <c r="A153" s="87"/>
      <c r="B153" s="86"/>
      <c r="D153" s="31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</row>
    <row r="154" spans="1:76" s="4" customFormat="1">
      <c r="A154" s="85"/>
      <c r="B154" s="85"/>
      <c r="C154" s="85"/>
      <c r="D154" s="31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</row>
    <row r="155" spans="1:76" s="4" customFormat="1" ht="24.75" customHeight="1">
      <c r="A155" s="74"/>
      <c r="B155" s="86"/>
      <c r="D155" s="31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</row>
    <row r="156" spans="1:76" s="34" customFormat="1">
      <c r="A156" s="75"/>
      <c r="B156" s="60"/>
      <c r="C156" s="88"/>
      <c r="D156" s="33"/>
    </row>
  </sheetData>
  <phoneticPr fontId="0" type="noConversion"/>
  <pageMargins left="0.7" right="0.7" top="0.75" bottom="0.75" header="0.3" footer="0.3"/>
  <pageSetup paperSize="9" scale="3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332E-FAE9-4C31-B6B5-D311C4F746C1}">
  <dimension ref="A1:IV87"/>
  <sheetViews>
    <sheetView zoomScale="70" zoomScaleNormal="70" workbookViewId="0">
      <pane ySplit="4" topLeftCell="A29" activePane="bottomLeft" state="frozen"/>
      <selection activeCell="B2" sqref="B2"/>
      <selection pane="bottomLeft" activeCell="A2" sqref="A2:B2"/>
    </sheetView>
  </sheetViews>
  <sheetFormatPr defaultColWidth="9.140625" defaultRowHeight="12.75"/>
  <cols>
    <col min="1" max="1" width="6.140625" style="62" customWidth="1"/>
    <col min="2" max="2" width="34.140625" style="62" customWidth="1"/>
    <col min="3" max="3" width="37" style="62" customWidth="1"/>
    <col min="4" max="4" width="21.85546875" style="62" customWidth="1"/>
    <col min="5" max="5" width="19.7109375" style="62" customWidth="1"/>
    <col min="6" max="6" width="21.28515625" style="62" customWidth="1"/>
    <col min="7" max="7" width="25.42578125" style="62" customWidth="1"/>
    <col min="8" max="8" width="20.7109375" style="62" customWidth="1"/>
    <col min="9" max="9" width="40.85546875" style="62" customWidth="1"/>
    <col min="10" max="10" width="26.140625" style="62" customWidth="1"/>
    <col min="11" max="11" width="5.5703125" style="62" customWidth="1"/>
    <col min="12" max="12" width="19.28515625" style="62" customWidth="1"/>
    <col min="13" max="13" width="17.42578125" style="62" customWidth="1"/>
    <col min="14" max="14" width="20.5703125" style="62" customWidth="1"/>
    <col min="15" max="15" width="20.140625" style="62" customWidth="1"/>
    <col min="16" max="16" width="19.140625" style="62" customWidth="1"/>
    <col min="17" max="17" width="17.7109375" style="62" customWidth="1"/>
    <col min="18" max="18" width="15" style="62" customWidth="1"/>
    <col min="19" max="19" width="13" style="62" customWidth="1"/>
    <col min="20" max="20" width="33.5703125" style="62" customWidth="1"/>
    <col min="21" max="16384" width="9.140625" style="62"/>
  </cols>
  <sheetData>
    <row r="1" spans="1:19">
      <c r="A1" s="39" t="s">
        <v>625</v>
      </c>
    </row>
    <row r="2" spans="1:19" ht="14.25">
      <c r="A2" s="304" t="s">
        <v>521</v>
      </c>
      <c r="B2" s="304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s="29" customFormat="1" ht="115.5">
      <c r="A3" s="158"/>
      <c r="B3" s="158" t="s">
        <v>47</v>
      </c>
      <c r="C3" s="158" t="s">
        <v>493</v>
      </c>
      <c r="D3" s="158" t="s">
        <v>494</v>
      </c>
      <c r="E3" s="158" t="s">
        <v>495</v>
      </c>
      <c r="F3" s="158" t="s">
        <v>38</v>
      </c>
      <c r="G3" s="158" t="s">
        <v>496</v>
      </c>
      <c r="H3" s="159" t="s">
        <v>39</v>
      </c>
      <c r="I3" s="158" t="s">
        <v>497</v>
      </c>
      <c r="J3" s="158" t="s">
        <v>498</v>
      </c>
      <c r="K3" s="158" t="s">
        <v>28</v>
      </c>
      <c r="L3" s="158" t="s">
        <v>499</v>
      </c>
      <c r="M3" s="158" t="s">
        <v>40</v>
      </c>
      <c r="N3" s="158" t="s">
        <v>500</v>
      </c>
      <c r="O3" s="158" t="s">
        <v>501</v>
      </c>
      <c r="P3" s="158" t="s">
        <v>502</v>
      </c>
      <c r="Q3" s="158" t="s">
        <v>41</v>
      </c>
      <c r="R3" s="158"/>
      <c r="S3" s="158"/>
    </row>
    <row r="4" spans="1:19" s="29" customFormat="1" ht="78" hidden="1" customHeight="1" thickBot="1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9" t="s">
        <v>503</v>
      </c>
      <c r="R4" s="159" t="s">
        <v>504</v>
      </c>
      <c r="S4" s="160" t="s">
        <v>505</v>
      </c>
    </row>
    <row r="5" spans="1:19" s="56" customFormat="1" ht="24" customHeight="1">
      <c r="A5" s="298" t="s">
        <v>172</v>
      </c>
      <c r="B5" s="298"/>
      <c r="C5" s="298"/>
      <c r="D5" s="298"/>
      <c r="E5" s="161"/>
      <c r="F5" s="162"/>
      <c r="G5" s="162"/>
      <c r="H5" s="162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60"/>
    </row>
    <row r="6" spans="1:19" s="172" customFormat="1" ht="142.5">
      <c r="A6" s="164">
        <v>1</v>
      </c>
      <c r="B6" s="299" t="s">
        <v>71</v>
      </c>
      <c r="C6" s="165" t="s">
        <v>74</v>
      </c>
      <c r="D6" s="166" t="s">
        <v>69</v>
      </c>
      <c r="E6" s="167" t="s">
        <v>0</v>
      </c>
      <c r="F6" s="168">
        <v>1995</v>
      </c>
      <c r="G6" s="166">
        <v>6964412.96</v>
      </c>
      <c r="H6" s="166"/>
      <c r="I6" s="169" t="s">
        <v>88</v>
      </c>
      <c r="J6" s="169" t="s">
        <v>70</v>
      </c>
      <c r="K6" s="170">
        <v>1</v>
      </c>
      <c r="L6" s="170">
        <v>4320</v>
      </c>
      <c r="M6" s="170">
        <v>5</v>
      </c>
      <c r="N6" s="170" t="s">
        <v>0</v>
      </c>
      <c r="O6" s="170" t="s">
        <v>0</v>
      </c>
      <c r="P6" s="170" t="s">
        <v>0</v>
      </c>
      <c r="Q6" s="165" t="s">
        <v>85</v>
      </c>
      <c r="R6" s="170" t="s">
        <v>86</v>
      </c>
      <c r="S6" s="171" t="s">
        <v>87</v>
      </c>
    </row>
    <row r="7" spans="1:19" s="172" customFormat="1" ht="42.75">
      <c r="A7" s="164">
        <v>2</v>
      </c>
      <c r="B7" s="300"/>
      <c r="C7" s="165" t="s">
        <v>72</v>
      </c>
      <c r="D7" s="166" t="s">
        <v>69</v>
      </c>
      <c r="E7" s="167" t="s">
        <v>73</v>
      </c>
      <c r="F7" s="168">
        <v>1997</v>
      </c>
      <c r="G7" s="166">
        <v>1762845.55</v>
      </c>
      <c r="H7" s="166"/>
      <c r="I7" s="169" t="s">
        <v>89</v>
      </c>
      <c r="J7" s="169" t="s">
        <v>70</v>
      </c>
      <c r="K7" s="170">
        <v>2</v>
      </c>
      <c r="L7" s="170">
        <v>1040</v>
      </c>
      <c r="M7" s="170">
        <v>1</v>
      </c>
      <c r="N7" s="170" t="s">
        <v>0</v>
      </c>
      <c r="O7" s="170" t="s">
        <v>0</v>
      </c>
      <c r="P7" s="170" t="s">
        <v>73</v>
      </c>
      <c r="Q7" s="165" t="s">
        <v>85</v>
      </c>
      <c r="R7" s="170" t="s">
        <v>86</v>
      </c>
      <c r="S7" s="171" t="s">
        <v>87</v>
      </c>
    </row>
    <row r="8" spans="1:19" ht="15.75">
      <c r="C8" s="252"/>
      <c r="D8" s="253"/>
      <c r="E8" s="253"/>
      <c r="F8" s="258" t="s">
        <v>42</v>
      </c>
      <c r="G8" s="173">
        <f>SUM(G6:G7)</f>
        <v>8727258.5099999998</v>
      </c>
      <c r="H8" s="253"/>
      <c r="I8" s="252"/>
      <c r="J8" s="255"/>
      <c r="K8" s="253"/>
      <c r="L8" s="256"/>
      <c r="M8" s="253"/>
      <c r="N8" s="253"/>
      <c r="O8" s="253"/>
      <c r="P8" s="253"/>
      <c r="Q8" s="253"/>
      <c r="R8" s="253"/>
      <c r="S8" s="253"/>
    </row>
    <row r="9" spans="1:19">
      <c r="I9" s="31"/>
    </row>
    <row r="10" spans="1:19" s="56" customFormat="1" ht="24" customHeight="1">
      <c r="A10" s="298" t="s">
        <v>92</v>
      </c>
      <c r="B10" s="298"/>
      <c r="C10" s="298"/>
      <c r="D10" s="298"/>
      <c r="E10" s="161"/>
      <c r="F10" s="162"/>
      <c r="G10" s="162"/>
      <c r="H10" s="162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</row>
    <row r="11" spans="1:19" s="180" customFormat="1" ht="76.150000000000006" customHeight="1">
      <c r="A11" s="164">
        <v>1</v>
      </c>
      <c r="B11" s="163" t="s">
        <v>92</v>
      </c>
      <c r="C11" s="165" t="s">
        <v>163</v>
      </c>
      <c r="D11" s="169" t="s">
        <v>164</v>
      </c>
      <c r="E11" s="176" t="s">
        <v>0</v>
      </c>
      <c r="F11" s="177" t="s">
        <v>165</v>
      </c>
      <c r="G11" s="166">
        <v>2031352.8</v>
      </c>
      <c r="H11" s="166"/>
      <c r="I11" s="169" t="s">
        <v>166</v>
      </c>
      <c r="J11" s="170" t="s">
        <v>167</v>
      </c>
      <c r="K11" s="170">
        <v>1</v>
      </c>
      <c r="L11" s="170">
        <v>956.21</v>
      </c>
      <c r="M11" s="178">
        <v>3</v>
      </c>
      <c r="N11" s="178" t="s">
        <v>124</v>
      </c>
      <c r="O11" s="178" t="s">
        <v>124</v>
      </c>
      <c r="P11" s="178" t="s">
        <v>90</v>
      </c>
      <c r="Q11" s="178" t="s">
        <v>168</v>
      </c>
      <c r="R11" s="178" t="s">
        <v>169</v>
      </c>
      <c r="S11" s="179" t="s">
        <v>170</v>
      </c>
    </row>
    <row r="12" spans="1:19" ht="15.75">
      <c r="C12" s="252"/>
      <c r="D12" s="253"/>
      <c r="E12" s="253"/>
      <c r="F12" s="258" t="s">
        <v>42</v>
      </c>
      <c r="G12" s="173">
        <f>+G11</f>
        <v>2031352.8</v>
      </c>
      <c r="H12" s="253"/>
      <c r="I12" s="252"/>
      <c r="J12" s="255"/>
      <c r="K12" s="253"/>
      <c r="L12" s="256"/>
      <c r="M12" s="253"/>
      <c r="N12" s="253"/>
      <c r="O12" s="253"/>
      <c r="P12" s="253"/>
      <c r="Q12" s="253"/>
      <c r="R12" s="253"/>
      <c r="S12" s="253"/>
    </row>
    <row r="13" spans="1:19">
      <c r="I13" s="31"/>
    </row>
    <row r="14" spans="1:19" s="56" customFormat="1" ht="24" customHeight="1">
      <c r="A14" s="298" t="s">
        <v>171</v>
      </c>
      <c r="B14" s="298"/>
      <c r="C14" s="298"/>
      <c r="D14" s="298"/>
      <c r="E14" s="161"/>
      <c r="F14" s="162"/>
      <c r="G14" s="162"/>
      <c r="H14" s="162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</row>
    <row r="15" spans="1:19" s="185" customFormat="1" ht="42.75">
      <c r="A15" s="178">
        <v>1</v>
      </c>
      <c r="B15" s="301" t="s">
        <v>98</v>
      </c>
      <c r="C15" s="165" t="s">
        <v>99</v>
      </c>
      <c r="D15" s="166" t="s">
        <v>100</v>
      </c>
      <c r="E15" s="176" t="s">
        <v>0</v>
      </c>
      <c r="F15" s="183">
        <v>1900</v>
      </c>
      <c r="G15" s="166">
        <v>2504053.59</v>
      </c>
      <c r="H15" s="166"/>
      <c r="I15" s="167" t="s">
        <v>101</v>
      </c>
      <c r="J15" s="166" t="s">
        <v>102</v>
      </c>
      <c r="K15" s="170">
        <v>1</v>
      </c>
      <c r="L15" s="184">
        <v>1513</v>
      </c>
      <c r="M15" s="178">
        <v>3</v>
      </c>
      <c r="N15" s="178" t="s">
        <v>73</v>
      </c>
      <c r="O15" s="178" t="s">
        <v>103</v>
      </c>
      <c r="P15" s="178" t="s">
        <v>90</v>
      </c>
      <c r="Q15" s="178" t="s">
        <v>104</v>
      </c>
      <c r="R15" s="178" t="s">
        <v>105</v>
      </c>
      <c r="S15" s="178" t="s">
        <v>106</v>
      </c>
    </row>
    <row r="16" spans="1:19" s="185" customFormat="1" ht="71.25">
      <c r="A16" s="178">
        <v>2</v>
      </c>
      <c r="B16" s="302"/>
      <c r="C16" s="165" t="s">
        <v>107</v>
      </c>
      <c r="D16" s="166" t="s">
        <v>100</v>
      </c>
      <c r="E16" s="176" t="s">
        <v>0</v>
      </c>
      <c r="F16" s="183">
        <v>1902</v>
      </c>
      <c r="G16" s="166">
        <v>936708.19</v>
      </c>
      <c r="H16" s="166"/>
      <c r="I16" s="167" t="s">
        <v>108</v>
      </c>
      <c r="J16" s="166" t="s">
        <v>102</v>
      </c>
      <c r="K16" s="170">
        <v>2</v>
      </c>
      <c r="L16" s="184">
        <v>1304.8</v>
      </c>
      <c r="M16" s="178">
        <v>3</v>
      </c>
      <c r="N16" s="178" t="s">
        <v>73</v>
      </c>
      <c r="O16" s="178" t="s">
        <v>103</v>
      </c>
      <c r="P16" s="178" t="s">
        <v>90</v>
      </c>
      <c r="Q16" s="179" t="s">
        <v>104</v>
      </c>
      <c r="R16" s="178" t="s">
        <v>105</v>
      </c>
      <c r="S16" s="178" t="s">
        <v>109</v>
      </c>
    </row>
    <row r="17" spans="1:19" s="185" customFormat="1" ht="14.25">
      <c r="A17" s="178">
        <v>3</v>
      </c>
      <c r="B17" s="302"/>
      <c r="C17" s="165" t="s">
        <v>110</v>
      </c>
      <c r="D17" s="169" t="s">
        <v>111</v>
      </c>
      <c r="E17" s="176" t="s">
        <v>0</v>
      </c>
      <c r="F17" s="183">
        <v>1950</v>
      </c>
      <c r="G17" s="166">
        <v>3018.2</v>
      </c>
      <c r="H17" s="166"/>
      <c r="I17" s="176"/>
      <c r="J17" s="166" t="s">
        <v>102</v>
      </c>
      <c r="K17" s="170">
        <v>3</v>
      </c>
      <c r="L17" s="184" t="s">
        <v>112</v>
      </c>
      <c r="M17" s="178">
        <v>1</v>
      </c>
      <c r="N17" s="178" t="s">
        <v>73</v>
      </c>
      <c r="O17" s="178" t="s">
        <v>73</v>
      </c>
      <c r="P17" s="178" t="s">
        <v>90</v>
      </c>
      <c r="Q17" s="179" t="s">
        <v>104</v>
      </c>
      <c r="R17" s="178"/>
      <c r="S17" s="178" t="s">
        <v>106</v>
      </c>
    </row>
    <row r="18" spans="1:19" s="185" customFormat="1" ht="14.25">
      <c r="A18" s="178">
        <v>4</v>
      </c>
      <c r="B18" s="302"/>
      <c r="C18" s="165" t="s">
        <v>113</v>
      </c>
      <c r="D18" s="169" t="s">
        <v>111</v>
      </c>
      <c r="E18" s="176" t="s">
        <v>0</v>
      </c>
      <c r="F18" s="183">
        <v>1939</v>
      </c>
      <c r="G18" s="166">
        <v>11612.9</v>
      </c>
      <c r="H18" s="166"/>
      <c r="I18" s="176"/>
      <c r="J18" s="166" t="s">
        <v>102</v>
      </c>
      <c r="K18" s="170">
        <v>4</v>
      </c>
      <c r="L18" s="170">
        <v>184</v>
      </c>
      <c r="M18" s="178">
        <v>1</v>
      </c>
      <c r="N18" s="178" t="s">
        <v>73</v>
      </c>
      <c r="O18" s="178" t="s">
        <v>73</v>
      </c>
      <c r="P18" s="178" t="s">
        <v>90</v>
      </c>
      <c r="Q18" s="179" t="s">
        <v>104</v>
      </c>
      <c r="R18" s="178"/>
      <c r="S18" s="178"/>
    </row>
    <row r="19" spans="1:19" s="185" customFormat="1" ht="14.25">
      <c r="A19" s="178">
        <v>5</v>
      </c>
      <c r="B19" s="302"/>
      <c r="C19" s="165" t="s">
        <v>114</v>
      </c>
      <c r="D19" s="169" t="s">
        <v>111</v>
      </c>
      <c r="E19" s="176" t="s">
        <v>0</v>
      </c>
      <c r="F19" s="183">
        <v>1965</v>
      </c>
      <c r="G19" s="166">
        <v>1857.6</v>
      </c>
      <c r="H19" s="166"/>
      <c r="I19" s="169"/>
      <c r="J19" s="166" t="s">
        <v>102</v>
      </c>
      <c r="K19" s="170">
        <v>5</v>
      </c>
      <c r="L19" s="170">
        <v>68</v>
      </c>
      <c r="M19" s="178">
        <v>1</v>
      </c>
      <c r="N19" s="178" t="s">
        <v>73</v>
      </c>
      <c r="O19" s="178" t="s">
        <v>73</v>
      </c>
      <c r="P19" s="178" t="s">
        <v>90</v>
      </c>
      <c r="Q19" s="179" t="s">
        <v>104</v>
      </c>
      <c r="R19" s="178"/>
      <c r="S19" s="179" t="s">
        <v>106</v>
      </c>
    </row>
    <row r="20" spans="1:19" s="185" customFormat="1" ht="42.75">
      <c r="A20" s="178">
        <v>6</v>
      </c>
      <c r="B20" s="302"/>
      <c r="C20" s="165" t="s">
        <v>115</v>
      </c>
      <c r="D20" s="166" t="s">
        <v>100</v>
      </c>
      <c r="E20" s="176" t="s">
        <v>0</v>
      </c>
      <c r="F20" s="183">
        <v>1974</v>
      </c>
      <c r="G20" s="166">
        <v>113952.94</v>
      </c>
      <c r="H20" s="166"/>
      <c r="I20" s="169"/>
      <c r="J20" s="166" t="s">
        <v>102</v>
      </c>
      <c r="K20" s="170">
        <v>6</v>
      </c>
      <c r="L20" s="170">
        <v>240</v>
      </c>
      <c r="M20" s="178">
        <v>1</v>
      </c>
      <c r="N20" s="178" t="s">
        <v>73</v>
      </c>
      <c r="O20" s="178" t="s">
        <v>73</v>
      </c>
      <c r="P20" s="178" t="s">
        <v>90</v>
      </c>
      <c r="Q20" s="179" t="s">
        <v>116</v>
      </c>
      <c r="R20" s="178"/>
      <c r="S20" s="179"/>
    </row>
    <row r="21" spans="1:19" s="185" customFormat="1" ht="28.5">
      <c r="A21" s="178">
        <v>7</v>
      </c>
      <c r="B21" s="302"/>
      <c r="C21" s="165" t="s">
        <v>117</v>
      </c>
      <c r="D21" s="169" t="s">
        <v>118</v>
      </c>
      <c r="E21" s="176" t="s">
        <v>0</v>
      </c>
      <c r="F21" s="183">
        <v>1974</v>
      </c>
      <c r="G21" s="166">
        <v>67566.899999999994</v>
      </c>
      <c r="H21" s="166"/>
      <c r="I21" s="169" t="s">
        <v>119</v>
      </c>
      <c r="J21" s="166" t="s">
        <v>102</v>
      </c>
      <c r="K21" s="170">
        <v>7</v>
      </c>
      <c r="L21" s="170">
        <v>123</v>
      </c>
      <c r="M21" s="178">
        <v>1</v>
      </c>
      <c r="N21" s="178" t="s">
        <v>103</v>
      </c>
      <c r="O21" s="178" t="s">
        <v>103</v>
      </c>
      <c r="P21" s="178" t="s">
        <v>90</v>
      </c>
      <c r="Q21" s="179" t="s">
        <v>104</v>
      </c>
      <c r="R21" s="178"/>
      <c r="S21" s="179"/>
    </row>
    <row r="22" spans="1:19" s="185" customFormat="1" ht="28.5">
      <c r="A22" s="178">
        <v>8</v>
      </c>
      <c r="B22" s="302"/>
      <c r="C22" s="186" t="s">
        <v>120</v>
      </c>
      <c r="D22" s="169" t="s">
        <v>121</v>
      </c>
      <c r="E22" s="176" t="s">
        <v>0</v>
      </c>
      <c r="F22" s="183">
        <v>1974</v>
      </c>
      <c r="G22" s="166">
        <v>4627.2</v>
      </c>
      <c r="H22" s="166"/>
      <c r="I22" s="169"/>
      <c r="J22" s="166" t="s">
        <v>102</v>
      </c>
      <c r="K22" s="170">
        <v>8</v>
      </c>
      <c r="L22" s="170" t="s">
        <v>112</v>
      </c>
      <c r="M22" s="178">
        <v>1</v>
      </c>
      <c r="N22" s="178" t="s">
        <v>73</v>
      </c>
      <c r="O22" s="178" t="s">
        <v>73</v>
      </c>
      <c r="P22" s="178" t="s">
        <v>90</v>
      </c>
      <c r="Q22" s="179" t="s">
        <v>104</v>
      </c>
      <c r="R22" s="178"/>
      <c r="S22" s="179"/>
    </row>
    <row r="23" spans="1:19" s="185" customFormat="1" ht="14.25">
      <c r="A23" s="178">
        <v>9</v>
      </c>
      <c r="B23" s="302"/>
      <c r="C23" s="187" t="s">
        <v>122</v>
      </c>
      <c r="D23" s="188" t="s">
        <v>123</v>
      </c>
      <c r="E23" s="188" t="s">
        <v>73</v>
      </c>
      <c r="F23" s="188">
        <v>1909</v>
      </c>
      <c r="G23" s="189">
        <v>11797.7</v>
      </c>
      <c r="H23" s="188"/>
      <c r="I23" s="187"/>
      <c r="J23" s="166" t="s">
        <v>102</v>
      </c>
      <c r="K23" s="170">
        <v>9</v>
      </c>
      <c r="L23" s="190"/>
      <c r="M23" s="188">
        <v>2</v>
      </c>
      <c r="N23" s="178" t="s">
        <v>73</v>
      </c>
      <c r="O23" s="188" t="s">
        <v>124</v>
      </c>
      <c r="P23" s="178" t="s">
        <v>90</v>
      </c>
      <c r="Q23" s="179" t="s">
        <v>104</v>
      </c>
      <c r="R23" s="188" t="s">
        <v>125</v>
      </c>
      <c r="S23" s="188" t="s">
        <v>126</v>
      </c>
    </row>
    <row r="24" spans="1:19" s="180" customFormat="1" ht="14.25">
      <c r="A24" s="178">
        <v>10</v>
      </c>
      <c r="B24" s="302"/>
      <c r="C24" s="187" t="s">
        <v>127</v>
      </c>
      <c r="D24" s="188" t="s">
        <v>128</v>
      </c>
      <c r="E24" s="188" t="s">
        <v>73</v>
      </c>
      <c r="F24" s="188">
        <v>1939</v>
      </c>
      <c r="G24" s="189">
        <v>346.8</v>
      </c>
      <c r="H24" s="188"/>
      <c r="I24" s="187"/>
      <c r="J24" s="166" t="s">
        <v>102</v>
      </c>
      <c r="K24" s="170">
        <v>10</v>
      </c>
      <c r="L24" s="190"/>
      <c r="M24" s="188" t="s">
        <v>129</v>
      </c>
      <c r="N24" s="188" t="s">
        <v>129</v>
      </c>
      <c r="O24" s="188" t="s">
        <v>129</v>
      </c>
      <c r="P24" s="188" t="s">
        <v>129</v>
      </c>
      <c r="Q24" s="188" t="s">
        <v>130</v>
      </c>
      <c r="R24" s="188"/>
      <c r="S24" s="188"/>
    </row>
    <row r="25" spans="1:19" s="180" customFormat="1" ht="14.25">
      <c r="A25" s="178">
        <v>11</v>
      </c>
      <c r="B25" s="302"/>
      <c r="C25" s="187" t="s">
        <v>131</v>
      </c>
      <c r="D25" s="188" t="s">
        <v>128</v>
      </c>
      <c r="E25" s="188" t="s">
        <v>73</v>
      </c>
      <c r="F25" s="188">
        <v>1939</v>
      </c>
      <c r="G25" s="189">
        <v>701.5</v>
      </c>
      <c r="H25" s="188"/>
      <c r="I25" s="187"/>
      <c r="J25" s="166" t="s">
        <v>102</v>
      </c>
      <c r="K25" s="170">
        <v>11</v>
      </c>
      <c r="L25" s="190"/>
      <c r="M25" s="188" t="s">
        <v>129</v>
      </c>
      <c r="N25" s="188" t="s">
        <v>129</v>
      </c>
      <c r="O25" s="188" t="s">
        <v>129</v>
      </c>
      <c r="P25" s="188" t="s">
        <v>129</v>
      </c>
      <c r="Q25" s="188" t="s">
        <v>130</v>
      </c>
      <c r="R25" s="188"/>
      <c r="S25" s="188"/>
    </row>
    <row r="26" spans="1:19" s="180" customFormat="1" ht="14.25">
      <c r="A26" s="178">
        <v>12</v>
      </c>
      <c r="B26" s="302"/>
      <c r="C26" s="187" t="s">
        <v>132</v>
      </c>
      <c r="D26" s="188" t="s">
        <v>128</v>
      </c>
      <c r="E26" s="188" t="s">
        <v>73</v>
      </c>
      <c r="F26" s="188">
        <v>1964</v>
      </c>
      <c r="G26" s="189">
        <v>346.8</v>
      </c>
      <c r="H26" s="188"/>
      <c r="I26" s="187"/>
      <c r="J26" s="166" t="s">
        <v>102</v>
      </c>
      <c r="K26" s="170">
        <v>12</v>
      </c>
      <c r="L26" s="190"/>
      <c r="M26" s="188" t="s">
        <v>129</v>
      </c>
      <c r="N26" s="188" t="s">
        <v>129</v>
      </c>
      <c r="O26" s="188" t="s">
        <v>129</v>
      </c>
      <c r="P26" s="188" t="s">
        <v>129</v>
      </c>
      <c r="Q26" s="188" t="s">
        <v>130</v>
      </c>
      <c r="R26" s="188"/>
      <c r="S26" s="188"/>
    </row>
    <row r="27" spans="1:19" s="180" customFormat="1" ht="14.25">
      <c r="A27" s="178">
        <v>13</v>
      </c>
      <c r="B27" s="302"/>
      <c r="C27" s="187" t="s">
        <v>133</v>
      </c>
      <c r="D27" s="188" t="s">
        <v>128</v>
      </c>
      <c r="E27" s="188" t="s">
        <v>73</v>
      </c>
      <c r="F27" s="188">
        <v>1964</v>
      </c>
      <c r="G27" s="189">
        <v>346.8</v>
      </c>
      <c r="H27" s="188"/>
      <c r="I27" s="187"/>
      <c r="J27" s="166" t="s">
        <v>102</v>
      </c>
      <c r="K27" s="170">
        <v>13</v>
      </c>
      <c r="L27" s="190"/>
      <c r="M27" s="188" t="s">
        <v>129</v>
      </c>
      <c r="N27" s="188" t="s">
        <v>129</v>
      </c>
      <c r="O27" s="188" t="s">
        <v>129</v>
      </c>
      <c r="P27" s="188" t="s">
        <v>129</v>
      </c>
      <c r="Q27" s="188" t="s">
        <v>130</v>
      </c>
      <c r="R27" s="188"/>
      <c r="S27" s="188"/>
    </row>
    <row r="28" spans="1:19" s="180" customFormat="1" ht="14.25">
      <c r="A28" s="178">
        <v>14</v>
      </c>
      <c r="B28" s="302"/>
      <c r="C28" s="187" t="s">
        <v>134</v>
      </c>
      <c r="D28" s="188" t="s">
        <v>128</v>
      </c>
      <c r="E28" s="188" t="s">
        <v>73</v>
      </c>
      <c r="F28" s="188">
        <v>1965</v>
      </c>
      <c r="G28" s="189">
        <v>354.7</v>
      </c>
      <c r="H28" s="188"/>
      <c r="I28" s="187"/>
      <c r="J28" s="166" t="s">
        <v>102</v>
      </c>
      <c r="K28" s="170">
        <v>14</v>
      </c>
      <c r="L28" s="190"/>
      <c r="M28" s="188" t="s">
        <v>129</v>
      </c>
      <c r="N28" s="188" t="s">
        <v>129</v>
      </c>
      <c r="O28" s="188" t="s">
        <v>129</v>
      </c>
      <c r="P28" s="188" t="s">
        <v>129</v>
      </c>
      <c r="Q28" s="188" t="s">
        <v>130</v>
      </c>
      <c r="R28" s="188"/>
      <c r="S28" s="188"/>
    </row>
    <row r="29" spans="1:19" s="180" customFormat="1" ht="14.25">
      <c r="A29" s="178">
        <v>15</v>
      </c>
      <c r="B29" s="302"/>
      <c r="C29" s="187" t="s">
        <v>135</v>
      </c>
      <c r="D29" s="188" t="s">
        <v>128</v>
      </c>
      <c r="E29" s="188" t="s">
        <v>73</v>
      </c>
      <c r="F29" s="188">
        <v>1965</v>
      </c>
      <c r="G29" s="189">
        <v>495.8</v>
      </c>
      <c r="H29" s="188"/>
      <c r="I29" s="187"/>
      <c r="J29" s="166" t="s">
        <v>102</v>
      </c>
      <c r="K29" s="170">
        <v>15</v>
      </c>
      <c r="L29" s="190"/>
      <c r="M29" s="188" t="s">
        <v>129</v>
      </c>
      <c r="N29" s="188" t="s">
        <v>129</v>
      </c>
      <c r="O29" s="188" t="s">
        <v>129</v>
      </c>
      <c r="P29" s="188" t="s">
        <v>129</v>
      </c>
      <c r="Q29" s="188" t="s">
        <v>112</v>
      </c>
      <c r="R29" s="188"/>
      <c r="S29" s="188"/>
    </row>
    <row r="30" spans="1:19" s="180" customFormat="1" ht="14.25">
      <c r="A30" s="178">
        <v>16</v>
      </c>
      <c r="B30" s="302"/>
      <c r="C30" s="187" t="s">
        <v>136</v>
      </c>
      <c r="D30" s="188" t="s">
        <v>137</v>
      </c>
      <c r="E30" s="188" t="s">
        <v>73</v>
      </c>
      <c r="F30" s="188">
        <v>1976</v>
      </c>
      <c r="G30" s="189">
        <v>7842.2</v>
      </c>
      <c r="H30" s="188"/>
      <c r="I30" s="187"/>
      <c r="J30" s="166" t="s">
        <v>102</v>
      </c>
      <c r="K30" s="170">
        <v>16</v>
      </c>
      <c r="L30" s="190"/>
      <c r="M30" s="188" t="s">
        <v>129</v>
      </c>
      <c r="N30" s="188" t="s">
        <v>129</v>
      </c>
      <c r="O30" s="188" t="s">
        <v>129</v>
      </c>
      <c r="P30" s="188" t="s">
        <v>129</v>
      </c>
      <c r="Q30" s="188" t="s">
        <v>130</v>
      </c>
      <c r="R30" s="188"/>
      <c r="S30" s="188"/>
    </row>
    <row r="31" spans="1:19" s="180" customFormat="1" ht="14.25">
      <c r="A31" s="178">
        <v>17</v>
      </c>
      <c r="B31" s="302"/>
      <c r="C31" s="187" t="s">
        <v>138</v>
      </c>
      <c r="D31" s="188" t="s">
        <v>137</v>
      </c>
      <c r="E31" s="188" t="s">
        <v>73</v>
      </c>
      <c r="F31" s="188">
        <v>1976</v>
      </c>
      <c r="G31" s="189">
        <v>11825.8</v>
      </c>
      <c r="H31" s="188"/>
      <c r="I31" s="187"/>
      <c r="J31" s="166" t="s">
        <v>102</v>
      </c>
      <c r="K31" s="170">
        <v>17</v>
      </c>
      <c r="L31" s="190"/>
      <c r="M31" s="188" t="s">
        <v>129</v>
      </c>
      <c r="N31" s="188" t="s">
        <v>129</v>
      </c>
      <c r="O31" s="188" t="s">
        <v>129</v>
      </c>
      <c r="P31" s="188" t="s">
        <v>129</v>
      </c>
      <c r="Q31" s="188" t="s">
        <v>130</v>
      </c>
      <c r="R31" s="188"/>
      <c r="S31" s="188"/>
    </row>
    <row r="32" spans="1:19" s="180" customFormat="1" ht="14.25">
      <c r="A32" s="178">
        <v>18</v>
      </c>
      <c r="B32" s="302"/>
      <c r="C32" s="187" t="s">
        <v>139</v>
      </c>
      <c r="D32" s="188" t="s">
        <v>140</v>
      </c>
      <c r="E32" s="188" t="s">
        <v>0</v>
      </c>
      <c r="F32" s="188">
        <v>1976</v>
      </c>
      <c r="G32" s="189">
        <v>4096.6000000000004</v>
      </c>
      <c r="H32" s="188"/>
      <c r="I32" s="187"/>
      <c r="J32" s="166" t="s">
        <v>102</v>
      </c>
      <c r="K32" s="170">
        <v>18</v>
      </c>
      <c r="L32" s="190"/>
      <c r="M32" s="188" t="s">
        <v>129</v>
      </c>
      <c r="N32" s="188" t="s">
        <v>129</v>
      </c>
      <c r="O32" s="188" t="s">
        <v>129</v>
      </c>
      <c r="P32" s="188" t="s">
        <v>129</v>
      </c>
      <c r="Q32" s="188" t="s">
        <v>130</v>
      </c>
      <c r="R32" s="188"/>
      <c r="S32" s="188"/>
    </row>
    <row r="33" spans="1:19" s="180" customFormat="1" ht="14.25">
      <c r="A33" s="178">
        <v>19</v>
      </c>
      <c r="B33" s="302"/>
      <c r="C33" s="187" t="s">
        <v>141</v>
      </c>
      <c r="D33" s="188"/>
      <c r="E33" s="188" t="s">
        <v>0</v>
      </c>
      <c r="F33" s="188">
        <v>1900</v>
      </c>
      <c r="G33" s="189">
        <v>48754.6</v>
      </c>
      <c r="H33" s="188"/>
      <c r="I33" s="187"/>
      <c r="J33" s="166" t="s">
        <v>102</v>
      </c>
      <c r="K33" s="170">
        <v>19</v>
      </c>
      <c r="L33" s="190"/>
      <c r="M33" s="188" t="s">
        <v>129</v>
      </c>
      <c r="N33" s="188" t="s">
        <v>129</v>
      </c>
      <c r="O33" s="188" t="s">
        <v>129</v>
      </c>
      <c r="P33" s="188" t="s">
        <v>129</v>
      </c>
      <c r="Q33" s="188"/>
      <c r="R33" s="188"/>
      <c r="S33" s="188"/>
    </row>
    <row r="34" spans="1:19" s="180" customFormat="1" ht="14.25">
      <c r="A34" s="178">
        <v>20</v>
      </c>
      <c r="B34" s="302"/>
      <c r="C34" s="187" t="s">
        <v>142</v>
      </c>
      <c r="D34" s="188" t="s">
        <v>142</v>
      </c>
      <c r="E34" s="188" t="s">
        <v>73</v>
      </c>
      <c r="F34" s="188">
        <v>1939</v>
      </c>
      <c r="G34" s="189">
        <v>4765.8999999999996</v>
      </c>
      <c r="H34" s="188"/>
      <c r="I34" s="187"/>
      <c r="J34" s="166" t="s">
        <v>102</v>
      </c>
      <c r="K34" s="170">
        <v>20</v>
      </c>
      <c r="L34" s="190"/>
      <c r="M34" s="188" t="s">
        <v>129</v>
      </c>
      <c r="N34" s="188" t="s">
        <v>129</v>
      </c>
      <c r="O34" s="188" t="s">
        <v>129</v>
      </c>
      <c r="P34" s="188" t="s">
        <v>129</v>
      </c>
      <c r="Q34" s="188" t="s">
        <v>143</v>
      </c>
      <c r="R34" s="188"/>
      <c r="S34" s="188"/>
    </row>
    <row r="35" spans="1:19" s="180" customFormat="1" ht="28.5">
      <c r="A35" s="178">
        <v>21</v>
      </c>
      <c r="B35" s="302"/>
      <c r="C35" s="187" t="s">
        <v>144</v>
      </c>
      <c r="D35" s="188" t="s">
        <v>144</v>
      </c>
      <c r="E35" s="188" t="s">
        <v>73</v>
      </c>
      <c r="F35" s="188">
        <v>1929</v>
      </c>
      <c r="G35" s="189">
        <v>201389.6</v>
      </c>
      <c r="H35" s="188"/>
      <c r="I35" s="187"/>
      <c r="J35" s="166" t="s">
        <v>102</v>
      </c>
      <c r="K35" s="170">
        <v>21</v>
      </c>
      <c r="L35" s="190"/>
      <c r="M35" s="188" t="s">
        <v>129</v>
      </c>
      <c r="N35" s="188" t="s">
        <v>129</v>
      </c>
      <c r="O35" s="188" t="s">
        <v>129</v>
      </c>
      <c r="P35" s="188" t="s">
        <v>129</v>
      </c>
      <c r="Q35" s="188" t="s">
        <v>145</v>
      </c>
      <c r="R35" s="188"/>
      <c r="S35" s="188"/>
    </row>
    <row r="36" spans="1:19" s="180" customFormat="1" ht="14.25">
      <c r="A36" s="178">
        <v>22</v>
      </c>
      <c r="B36" s="303"/>
      <c r="C36" s="187" t="s">
        <v>146</v>
      </c>
      <c r="D36" s="188" t="s">
        <v>140</v>
      </c>
      <c r="E36" s="188" t="s">
        <v>0</v>
      </c>
      <c r="F36" s="188">
        <v>1976</v>
      </c>
      <c r="G36" s="189">
        <v>3120.7</v>
      </c>
      <c r="H36" s="188"/>
      <c r="I36" s="187"/>
      <c r="J36" s="166" t="s">
        <v>102</v>
      </c>
      <c r="K36" s="170">
        <v>22</v>
      </c>
      <c r="L36" s="190"/>
      <c r="M36" s="188" t="s">
        <v>129</v>
      </c>
      <c r="N36" s="188" t="s">
        <v>129</v>
      </c>
      <c r="O36" s="188" t="s">
        <v>129</v>
      </c>
      <c r="P36" s="188" t="s">
        <v>129</v>
      </c>
      <c r="Q36" s="188" t="s">
        <v>130</v>
      </c>
      <c r="R36" s="188"/>
      <c r="S36" s="188"/>
    </row>
    <row r="37" spans="1:19" ht="15.75">
      <c r="C37" s="252"/>
      <c r="D37" s="253"/>
      <c r="E37" s="253"/>
      <c r="F37" s="258" t="s">
        <v>42</v>
      </c>
      <c r="G37" s="173">
        <f>SUM(G15:G36)</f>
        <v>3939583.02</v>
      </c>
      <c r="H37" s="253"/>
      <c r="I37" s="252"/>
      <c r="J37" s="255"/>
      <c r="K37" s="253"/>
      <c r="L37" s="256"/>
      <c r="M37" s="253"/>
      <c r="N37" s="253"/>
      <c r="O37" s="253"/>
      <c r="P37" s="253"/>
      <c r="Q37" s="253"/>
      <c r="R37" s="253"/>
      <c r="S37" s="253"/>
    </row>
    <row r="39" spans="1:19" s="56" customFormat="1" ht="24" customHeight="1">
      <c r="A39" s="298" t="s">
        <v>178</v>
      </c>
      <c r="B39" s="298"/>
      <c r="C39" s="298"/>
      <c r="D39" s="298"/>
      <c r="E39" s="161"/>
      <c r="F39" s="162"/>
      <c r="G39" s="162"/>
      <c r="H39" s="162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</row>
    <row r="40" spans="1:19" s="172" customFormat="1" ht="85.5">
      <c r="A40" s="164">
        <v>1</v>
      </c>
      <c r="B40" s="175" t="s">
        <v>147</v>
      </c>
      <c r="C40" s="165" t="s">
        <v>74</v>
      </c>
      <c r="D40" s="169" t="s">
        <v>173</v>
      </c>
      <c r="E40" s="167" t="s">
        <v>0</v>
      </c>
      <c r="F40" s="168" t="s">
        <v>174</v>
      </c>
      <c r="G40" s="166">
        <v>135550</v>
      </c>
      <c r="H40" s="166"/>
      <c r="I40" s="169" t="s">
        <v>175</v>
      </c>
      <c r="J40" s="169" t="s">
        <v>176</v>
      </c>
      <c r="K40" s="170">
        <v>1</v>
      </c>
      <c r="L40" s="165" t="s">
        <v>506</v>
      </c>
      <c r="M40" s="170">
        <v>5</v>
      </c>
      <c r="N40" s="170" t="s">
        <v>0</v>
      </c>
      <c r="O40" s="170" t="s">
        <v>0</v>
      </c>
      <c r="P40" s="170" t="s">
        <v>0</v>
      </c>
      <c r="Q40" s="165" t="s">
        <v>177</v>
      </c>
      <c r="R40" s="170" t="s">
        <v>86</v>
      </c>
      <c r="S40" s="170" t="s">
        <v>87</v>
      </c>
    </row>
    <row r="41" spans="1:19" ht="15.75">
      <c r="C41" s="252"/>
      <c r="D41" s="253"/>
      <c r="E41" s="253"/>
      <c r="F41" s="258" t="s">
        <v>42</v>
      </c>
      <c r="G41" s="173">
        <f>SUM(G40)</f>
        <v>135550</v>
      </c>
      <c r="H41" s="253"/>
      <c r="I41" s="252"/>
      <c r="J41" s="255"/>
      <c r="K41" s="253"/>
      <c r="L41" s="256"/>
      <c r="M41" s="253"/>
      <c r="N41" s="253"/>
      <c r="O41" s="253"/>
      <c r="P41" s="253"/>
      <c r="Q41" s="253"/>
      <c r="R41" s="253"/>
      <c r="S41" s="253"/>
    </row>
    <row r="42" spans="1:19">
      <c r="I42" s="31"/>
    </row>
    <row r="43" spans="1:19" ht="20.45" customHeight="1">
      <c r="A43" s="311" t="s">
        <v>148</v>
      </c>
      <c r="B43" s="311"/>
      <c r="C43" s="311"/>
      <c r="D43" s="311"/>
    </row>
    <row r="44" spans="1:19" s="174" customFormat="1" ht="66" customHeight="1">
      <c r="A44" s="164">
        <v>1</v>
      </c>
      <c r="B44" s="315" t="s">
        <v>148</v>
      </c>
      <c r="C44" s="165" t="s">
        <v>179</v>
      </c>
      <c r="D44" s="176"/>
      <c r="E44" s="176" t="s">
        <v>124</v>
      </c>
      <c r="F44" s="178">
        <v>1939</v>
      </c>
      <c r="G44" s="166">
        <v>2252162.59</v>
      </c>
      <c r="H44" s="166"/>
      <c r="I44" s="169" t="s">
        <v>180</v>
      </c>
      <c r="J44" s="163" t="s">
        <v>335</v>
      </c>
      <c r="K44" s="170"/>
      <c r="L44" s="178">
        <v>2255.77</v>
      </c>
      <c r="M44" s="178">
        <v>4</v>
      </c>
      <c r="N44" s="178" t="s">
        <v>124</v>
      </c>
      <c r="O44" s="178" t="s">
        <v>124</v>
      </c>
      <c r="P44" s="178" t="s">
        <v>90</v>
      </c>
      <c r="Q44" s="178" t="s">
        <v>181</v>
      </c>
      <c r="R44" s="178" t="s">
        <v>182</v>
      </c>
      <c r="S44" s="179" t="s">
        <v>183</v>
      </c>
    </row>
    <row r="45" spans="1:19" ht="25.5">
      <c r="A45" s="46">
        <v>2</v>
      </c>
      <c r="B45" s="315"/>
      <c r="C45" s="210" t="s">
        <v>508</v>
      </c>
      <c r="D45" s="210"/>
      <c r="E45" s="176" t="s">
        <v>124</v>
      </c>
      <c r="F45" s="210"/>
      <c r="G45" s="166">
        <v>950000</v>
      </c>
      <c r="H45" s="210"/>
      <c r="I45" s="210"/>
      <c r="J45" s="120" t="s">
        <v>509</v>
      </c>
      <c r="K45" s="210"/>
      <c r="L45" s="210"/>
      <c r="M45" s="210"/>
      <c r="N45" s="210"/>
      <c r="O45" s="210"/>
      <c r="P45" s="210"/>
      <c r="Q45" s="210"/>
      <c r="R45" s="210"/>
      <c r="S45" s="210"/>
    </row>
    <row r="46" spans="1:19" ht="15.75">
      <c r="C46" s="252"/>
      <c r="D46" s="253"/>
      <c r="E46" s="253"/>
      <c r="F46" s="258" t="s">
        <v>42</v>
      </c>
      <c r="G46" s="173">
        <f>SUM(G44:G45)</f>
        <v>3202162.59</v>
      </c>
      <c r="H46" s="253"/>
      <c r="I46" s="252"/>
      <c r="J46" s="255"/>
      <c r="K46" s="253"/>
      <c r="L46" s="256"/>
      <c r="M46" s="253"/>
      <c r="N46" s="253"/>
      <c r="O46" s="253"/>
      <c r="P46" s="253"/>
      <c r="Q46" s="253"/>
      <c r="R46" s="253"/>
      <c r="S46" s="253"/>
    </row>
    <row r="48" spans="1:19" ht="20.45" customHeight="1">
      <c r="A48" s="311" t="s">
        <v>157</v>
      </c>
      <c r="B48" s="311"/>
      <c r="C48" s="311"/>
      <c r="D48" s="311"/>
    </row>
    <row r="49" spans="1:256" s="172" customFormat="1" ht="30">
      <c r="A49" s="164">
        <v>1</v>
      </c>
      <c r="B49" s="175" t="s">
        <v>157</v>
      </c>
      <c r="C49" s="165"/>
      <c r="D49" s="166"/>
      <c r="E49" s="167"/>
      <c r="F49" s="168"/>
      <c r="G49" s="166"/>
      <c r="H49" s="166"/>
      <c r="I49" s="169"/>
      <c r="J49" s="169" t="s">
        <v>492</v>
      </c>
      <c r="K49" s="170"/>
      <c r="L49" s="170"/>
      <c r="M49" s="170"/>
      <c r="N49" s="170"/>
      <c r="O49" s="170"/>
      <c r="P49" s="170"/>
      <c r="Q49" s="165"/>
      <c r="R49" s="170"/>
      <c r="S49" s="171"/>
    </row>
    <row r="52" spans="1:256" ht="20.45" customHeight="1">
      <c r="A52" s="311" t="s">
        <v>288</v>
      </c>
      <c r="B52" s="311"/>
      <c r="C52" s="311"/>
      <c r="D52" s="311"/>
    </row>
    <row r="53" spans="1:256" ht="41.45" customHeight="1">
      <c r="A53" s="192" t="s">
        <v>296</v>
      </c>
      <c r="B53" s="316" t="s">
        <v>288</v>
      </c>
      <c r="C53" s="193" t="s">
        <v>297</v>
      </c>
      <c r="D53" s="193" t="s">
        <v>298</v>
      </c>
      <c r="E53" s="194" t="s">
        <v>124</v>
      </c>
      <c r="F53" s="195">
        <v>1975</v>
      </c>
      <c r="G53" s="196">
        <v>21229.37</v>
      </c>
      <c r="H53" s="197"/>
      <c r="I53" s="198" t="s">
        <v>299</v>
      </c>
      <c r="J53" s="198" t="s">
        <v>289</v>
      </c>
      <c r="K53" s="162"/>
      <c r="L53" s="190">
        <v>82.9</v>
      </c>
      <c r="M53" s="188" t="s">
        <v>300</v>
      </c>
      <c r="N53" s="188" t="s">
        <v>90</v>
      </c>
      <c r="O53" s="188" t="s">
        <v>90</v>
      </c>
      <c r="P53" s="188" t="s">
        <v>90</v>
      </c>
      <c r="Q53" s="312" t="s">
        <v>301</v>
      </c>
      <c r="R53" s="313"/>
      <c r="S53" s="314"/>
    </row>
    <row r="54" spans="1:256" ht="42.75">
      <c r="A54" s="199" t="s">
        <v>302</v>
      </c>
      <c r="B54" s="317"/>
      <c r="C54" s="200" t="s">
        <v>303</v>
      </c>
      <c r="D54" s="201" t="s">
        <v>304</v>
      </c>
      <c r="E54" s="202" t="s">
        <v>124</v>
      </c>
      <c r="F54" s="203">
        <v>1977</v>
      </c>
      <c r="G54" s="204">
        <v>290783.87</v>
      </c>
      <c r="H54" s="201"/>
      <c r="I54" s="205" t="s">
        <v>305</v>
      </c>
      <c r="J54" s="198" t="s">
        <v>289</v>
      </c>
      <c r="K54" s="170"/>
      <c r="L54" s="170">
        <v>176.5</v>
      </c>
      <c r="M54" s="178" t="s">
        <v>300</v>
      </c>
      <c r="N54" s="178" t="s">
        <v>90</v>
      </c>
      <c r="O54" s="178" t="s">
        <v>124</v>
      </c>
      <c r="P54" s="178" t="s">
        <v>90</v>
      </c>
      <c r="Q54" s="305" t="s">
        <v>306</v>
      </c>
      <c r="R54" s="306"/>
      <c r="S54" s="307"/>
    </row>
    <row r="55" spans="1:256" ht="25.15" customHeight="1">
      <c r="A55" s="199" t="s">
        <v>307</v>
      </c>
      <c r="B55" s="317"/>
      <c r="C55" s="199" t="s">
        <v>3</v>
      </c>
      <c r="D55" s="199"/>
      <c r="E55" s="199"/>
      <c r="F55" s="199"/>
      <c r="G55" s="204"/>
      <c r="H55" s="204"/>
      <c r="I55" s="206"/>
      <c r="J55" s="206" t="s">
        <v>308</v>
      </c>
      <c r="K55" s="178"/>
      <c r="L55" s="178"/>
      <c r="M55" s="178"/>
      <c r="N55" s="178"/>
      <c r="O55" s="178"/>
      <c r="P55" s="178"/>
      <c r="Q55" s="178"/>
      <c r="R55" s="178"/>
      <c r="S55" s="178"/>
      <c r="T55" s="62" t="s">
        <v>454</v>
      </c>
    </row>
    <row r="56" spans="1:256" ht="15">
      <c r="A56" s="192" t="s">
        <v>309</v>
      </c>
      <c r="B56" s="318"/>
      <c r="C56" s="200" t="s">
        <v>310</v>
      </c>
      <c r="D56" s="200"/>
      <c r="E56" s="197"/>
      <c r="F56" s="197"/>
      <c r="G56" s="196"/>
      <c r="H56" s="197"/>
      <c r="I56" s="197"/>
      <c r="J56" s="206" t="s">
        <v>308</v>
      </c>
      <c r="K56" s="162"/>
      <c r="L56" s="162"/>
      <c r="M56" s="162"/>
      <c r="N56" s="162"/>
      <c r="O56" s="162"/>
      <c r="P56" s="162"/>
      <c r="Q56" s="162"/>
      <c r="R56" s="162"/>
      <c r="S56" s="162"/>
      <c r="T56" s="62" t="s">
        <v>454</v>
      </c>
    </row>
    <row r="57" spans="1:256" ht="15.75">
      <c r="C57" s="252"/>
      <c r="D57" s="253"/>
      <c r="E57" s="253"/>
      <c r="F57" s="258" t="s">
        <v>42</v>
      </c>
      <c r="G57" s="173">
        <f>SUM(G53:G56)</f>
        <v>312013.24</v>
      </c>
      <c r="H57" s="253"/>
      <c r="I57" s="252"/>
      <c r="J57" s="255"/>
      <c r="K57" s="253"/>
      <c r="L57" s="256"/>
      <c r="M57" s="253"/>
      <c r="N57" s="253"/>
      <c r="O57" s="253"/>
      <c r="P57" s="253"/>
      <c r="Q57" s="253"/>
      <c r="R57" s="253"/>
      <c r="S57" s="253"/>
      <c r="IV57" s="62">
        <f>SUM(A57:IU57)</f>
        <v>312013.24</v>
      </c>
    </row>
    <row r="58" spans="1:256">
      <c r="A58" s="191"/>
      <c r="B58" s="191"/>
      <c r="C58" s="191"/>
      <c r="D58" s="191"/>
      <c r="E58" s="191"/>
      <c r="F58" s="191"/>
      <c r="G58" s="191"/>
      <c r="H58" s="191"/>
      <c r="I58" s="191"/>
      <c r="J58" s="191"/>
    </row>
    <row r="61" spans="1:256" ht="15">
      <c r="A61" s="298" t="s">
        <v>340</v>
      </c>
      <c r="B61" s="298"/>
      <c r="C61" s="298"/>
      <c r="D61" s="298"/>
    </row>
    <row r="62" spans="1:256" ht="42.75">
      <c r="A62" s="170" t="s">
        <v>296</v>
      </c>
      <c r="B62" s="165" t="s">
        <v>340</v>
      </c>
      <c r="C62" s="165" t="s">
        <v>346</v>
      </c>
      <c r="D62" s="166" t="s">
        <v>107</v>
      </c>
      <c r="E62" s="167" t="s">
        <v>0</v>
      </c>
      <c r="F62" s="207">
        <v>1954</v>
      </c>
      <c r="G62" s="208">
        <v>5464862.0899999999</v>
      </c>
      <c r="H62" s="166"/>
      <c r="I62" s="169" t="s">
        <v>347</v>
      </c>
      <c r="J62" s="187" t="s">
        <v>348</v>
      </c>
      <c r="K62" s="170"/>
      <c r="L62" s="170">
        <v>7524</v>
      </c>
      <c r="M62" s="178">
        <v>3</v>
      </c>
      <c r="N62" s="178" t="s">
        <v>0</v>
      </c>
      <c r="O62" s="178" t="s">
        <v>0</v>
      </c>
      <c r="P62" s="178" t="s">
        <v>0</v>
      </c>
      <c r="Q62" s="305" t="s">
        <v>104</v>
      </c>
      <c r="R62" s="306"/>
      <c r="S62" s="307"/>
    </row>
    <row r="63" spans="1:256" ht="15.75">
      <c r="C63" s="252"/>
      <c r="D63" s="253"/>
      <c r="E63" s="253"/>
      <c r="F63" s="258" t="s">
        <v>42</v>
      </c>
      <c r="G63" s="173">
        <f>SUM(G62)</f>
        <v>5464862.0899999999</v>
      </c>
      <c r="H63" s="253"/>
      <c r="I63" s="252"/>
      <c r="J63" s="255"/>
      <c r="K63" s="253"/>
      <c r="L63" s="256"/>
      <c r="M63" s="253"/>
      <c r="N63" s="253"/>
      <c r="O63" s="253"/>
      <c r="P63" s="253"/>
      <c r="Q63" s="253"/>
      <c r="R63" s="253"/>
      <c r="S63" s="253"/>
    </row>
    <row r="66" spans="1:19" ht="15">
      <c r="A66" s="298" t="s">
        <v>368</v>
      </c>
      <c r="B66" s="298"/>
      <c r="C66" s="298"/>
      <c r="D66" s="298"/>
    </row>
    <row r="67" spans="1:19" ht="85.5">
      <c r="A67" s="46" t="s">
        <v>296</v>
      </c>
      <c r="B67" s="308" t="s">
        <v>368</v>
      </c>
      <c r="C67" s="165" t="s">
        <v>385</v>
      </c>
      <c r="D67" s="166" t="s">
        <v>375</v>
      </c>
      <c r="E67" s="163" t="s">
        <v>124</v>
      </c>
      <c r="F67" s="187"/>
      <c r="G67" s="209">
        <v>1207429.01</v>
      </c>
      <c r="H67" s="190" t="s">
        <v>376</v>
      </c>
      <c r="I67" s="187" t="s">
        <v>377</v>
      </c>
      <c r="J67" s="187" t="s">
        <v>378</v>
      </c>
      <c r="K67" s="187"/>
      <c r="L67" s="187" t="s">
        <v>379</v>
      </c>
      <c r="M67" s="187">
        <v>3</v>
      </c>
      <c r="N67" s="187" t="s">
        <v>0</v>
      </c>
      <c r="O67" s="187" t="s">
        <v>0</v>
      </c>
      <c r="P67" s="187" t="s">
        <v>73</v>
      </c>
      <c r="Q67" s="187" t="s">
        <v>168</v>
      </c>
      <c r="R67" s="187" t="s">
        <v>87</v>
      </c>
      <c r="S67" s="187"/>
    </row>
    <row r="68" spans="1:19" ht="29.25">
      <c r="A68" s="46" t="s">
        <v>302</v>
      </c>
      <c r="B68" s="309"/>
      <c r="C68" s="165" t="s">
        <v>507</v>
      </c>
      <c r="D68" s="166" t="s">
        <v>380</v>
      </c>
      <c r="E68" s="176" t="s">
        <v>124</v>
      </c>
      <c r="F68" s="183"/>
      <c r="G68" s="166">
        <v>237613.3</v>
      </c>
      <c r="H68" s="166">
        <v>237613.3</v>
      </c>
      <c r="I68" s="176"/>
      <c r="J68" s="166" t="s">
        <v>378</v>
      </c>
      <c r="K68" s="170"/>
      <c r="L68" s="184" t="s">
        <v>381</v>
      </c>
      <c r="M68" s="178">
        <v>1</v>
      </c>
      <c r="N68" s="178" t="s">
        <v>382</v>
      </c>
      <c r="O68" s="178" t="s">
        <v>0</v>
      </c>
      <c r="P68" s="178" t="s">
        <v>73</v>
      </c>
      <c r="Q68" s="178" t="s">
        <v>168</v>
      </c>
      <c r="R68" s="178" t="s">
        <v>106</v>
      </c>
      <c r="S68" s="178"/>
    </row>
    <row r="69" spans="1:19" ht="85.5">
      <c r="A69" s="46" t="s">
        <v>307</v>
      </c>
      <c r="B69" s="310"/>
      <c r="C69" s="165" t="s">
        <v>384</v>
      </c>
      <c r="D69" s="169"/>
      <c r="E69" s="176"/>
      <c r="F69" s="183"/>
      <c r="G69" s="166">
        <v>488497.48</v>
      </c>
      <c r="H69" s="166">
        <v>488497.48</v>
      </c>
      <c r="I69" s="176"/>
      <c r="J69" s="170" t="s">
        <v>383</v>
      </c>
      <c r="K69" s="170"/>
      <c r="L69" s="184"/>
      <c r="M69" s="178"/>
      <c r="N69" s="178"/>
      <c r="O69" s="178"/>
      <c r="P69" s="178"/>
      <c r="Q69" s="179"/>
      <c r="R69" s="178"/>
      <c r="S69" s="178"/>
    </row>
    <row r="70" spans="1:19" ht="15.75">
      <c r="C70" s="252"/>
      <c r="D70" s="253"/>
      <c r="E70" s="253"/>
      <c r="F70" s="258" t="s">
        <v>42</v>
      </c>
      <c r="G70" s="173">
        <f>SUM(G67:G69)</f>
        <v>1933539.79</v>
      </c>
      <c r="H70" s="253"/>
      <c r="I70" s="252"/>
      <c r="J70" s="255"/>
      <c r="K70" s="253"/>
      <c r="L70" s="256"/>
      <c r="M70" s="253"/>
      <c r="N70" s="253"/>
      <c r="O70" s="253"/>
      <c r="P70" s="253"/>
      <c r="Q70" s="253"/>
      <c r="R70" s="253"/>
      <c r="S70" s="253"/>
    </row>
    <row r="72" spans="1:19" ht="15">
      <c r="A72" s="298" t="s">
        <v>387</v>
      </c>
      <c r="B72" s="298"/>
      <c r="C72" s="298"/>
      <c r="D72" s="298"/>
    </row>
    <row r="73" spans="1:19" ht="57">
      <c r="A73" s="170" t="s">
        <v>296</v>
      </c>
      <c r="B73" s="308" t="s">
        <v>387</v>
      </c>
      <c r="C73" s="165" t="s">
        <v>392</v>
      </c>
      <c r="D73" s="166" t="s">
        <v>393</v>
      </c>
      <c r="E73" s="176" t="s">
        <v>0</v>
      </c>
      <c r="F73" s="183">
        <v>1975</v>
      </c>
      <c r="G73" s="166">
        <v>1194932.24</v>
      </c>
      <c r="H73" s="166"/>
      <c r="I73" s="167" t="s">
        <v>394</v>
      </c>
      <c r="J73" s="166" t="s">
        <v>395</v>
      </c>
      <c r="K73" s="170"/>
      <c r="L73" s="184">
        <v>2796</v>
      </c>
      <c r="M73" s="178">
        <v>3</v>
      </c>
      <c r="N73" s="178" t="s">
        <v>73</v>
      </c>
      <c r="O73" s="178" t="s">
        <v>0</v>
      </c>
      <c r="P73" s="178" t="s">
        <v>90</v>
      </c>
      <c r="Q73" s="178" t="s">
        <v>396</v>
      </c>
      <c r="R73" s="178"/>
      <c r="S73" s="178"/>
    </row>
    <row r="74" spans="1:19" ht="85.5">
      <c r="A74" s="170" t="s">
        <v>302</v>
      </c>
      <c r="B74" s="309"/>
      <c r="C74" s="165" t="s">
        <v>397</v>
      </c>
      <c r="D74" s="169" t="s">
        <v>393</v>
      </c>
      <c r="E74" s="176" t="s">
        <v>0</v>
      </c>
      <c r="F74" s="183">
        <v>1975</v>
      </c>
      <c r="G74" s="166">
        <v>1302960.1100000001</v>
      </c>
      <c r="H74" s="166"/>
      <c r="I74" s="167" t="s">
        <v>398</v>
      </c>
      <c r="J74" s="170" t="s">
        <v>395</v>
      </c>
      <c r="K74" s="170"/>
      <c r="L74" s="184">
        <v>2200</v>
      </c>
      <c r="M74" s="178">
        <v>1</v>
      </c>
      <c r="N74" s="178" t="s">
        <v>73</v>
      </c>
      <c r="O74" s="178" t="s">
        <v>0</v>
      </c>
      <c r="P74" s="178" t="s">
        <v>90</v>
      </c>
      <c r="Q74" s="179" t="s">
        <v>399</v>
      </c>
      <c r="R74" s="178"/>
      <c r="S74" s="178"/>
    </row>
    <row r="75" spans="1:19" ht="57">
      <c r="A75" s="170" t="s">
        <v>307</v>
      </c>
      <c r="B75" s="309"/>
      <c r="C75" s="165" t="s">
        <v>400</v>
      </c>
      <c r="D75" s="169" t="s">
        <v>401</v>
      </c>
      <c r="E75" s="176" t="s">
        <v>0</v>
      </c>
      <c r="F75" s="183">
        <v>1975</v>
      </c>
      <c r="G75" s="166">
        <v>1672947.13</v>
      </c>
      <c r="H75" s="166"/>
      <c r="I75" s="167" t="s">
        <v>402</v>
      </c>
      <c r="J75" s="170" t="s">
        <v>395</v>
      </c>
      <c r="K75" s="170"/>
      <c r="L75" s="184">
        <v>1644.25</v>
      </c>
      <c r="M75" s="178">
        <v>1</v>
      </c>
      <c r="N75" s="178" t="s">
        <v>73</v>
      </c>
      <c r="O75" s="178" t="s">
        <v>0</v>
      </c>
      <c r="P75" s="178" t="s">
        <v>90</v>
      </c>
      <c r="Q75" s="179" t="s">
        <v>399</v>
      </c>
      <c r="R75" s="178"/>
      <c r="S75" s="178"/>
    </row>
    <row r="76" spans="1:19" ht="28.5">
      <c r="A76" s="170" t="s">
        <v>309</v>
      </c>
      <c r="B76" s="309"/>
      <c r="C76" s="165" t="s">
        <v>403</v>
      </c>
      <c r="D76" s="166"/>
      <c r="E76" s="176" t="s">
        <v>0</v>
      </c>
      <c r="F76" s="183">
        <v>1975</v>
      </c>
      <c r="G76" s="166">
        <v>388105.02</v>
      </c>
      <c r="H76" s="166"/>
      <c r="I76" s="167" t="s">
        <v>404</v>
      </c>
      <c r="J76" s="170" t="s">
        <v>395</v>
      </c>
      <c r="K76" s="170"/>
      <c r="L76" s="170"/>
      <c r="M76" s="178">
        <v>1</v>
      </c>
      <c r="N76" s="178" t="s">
        <v>73</v>
      </c>
      <c r="O76" s="178" t="s">
        <v>73</v>
      </c>
      <c r="P76" s="178" t="s">
        <v>90</v>
      </c>
      <c r="Q76" s="179" t="s">
        <v>399</v>
      </c>
      <c r="R76" s="178"/>
      <c r="S76" s="178"/>
    </row>
    <row r="77" spans="1:19" ht="14.25">
      <c r="A77" s="170" t="s">
        <v>324</v>
      </c>
      <c r="B77" s="309"/>
      <c r="C77" s="165" t="s">
        <v>405</v>
      </c>
      <c r="D77" s="169" t="s">
        <v>401</v>
      </c>
      <c r="E77" s="176"/>
      <c r="F77" s="183"/>
      <c r="G77" s="166">
        <v>304080.94</v>
      </c>
      <c r="H77" s="166"/>
      <c r="I77" s="169"/>
      <c r="J77" s="170" t="s">
        <v>395</v>
      </c>
      <c r="K77" s="170"/>
      <c r="L77" s="170"/>
      <c r="M77" s="178"/>
      <c r="N77" s="178"/>
      <c r="O77" s="178"/>
      <c r="P77" s="178"/>
      <c r="Q77" s="179"/>
      <c r="R77" s="178"/>
      <c r="S77" s="179"/>
    </row>
    <row r="78" spans="1:19" ht="28.5">
      <c r="A78" s="170" t="s">
        <v>326</v>
      </c>
      <c r="B78" s="309"/>
      <c r="C78" s="165" t="s">
        <v>406</v>
      </c>
      <c r="D78" s="169" t="s">
        <v>407</v>
      </c>
      <c r="E78" s="176" t="s">
        <v>0</v>
      </c>
      <c r="F78" s="183"/>
      <c r="G78" s="166">
        <v>15153.62</v>
      </c>
      <c r="H78" s="166"/>
      <c r="I78" s="169"/>
      <c r="J78" s="170" t="s">
        <v>395</v>
      </c>
      <c r="K78" s="170"/>
      <c r="L78" s="170"/>
      <c r="M78" s="178"/>
      <c r="N78" s="178"/>
      <c r="O78" s="178"/>
      <c r="P78" s="178"/>
      <c r="Q78" s="179"/>
      <c r="R78" s="178"/>
      <c r="S78" s="179"/>
    </row>
    <row r="79" spans="1:19" ht="14.25">
      <c r="A79" s="170" t="s">
        <v>329</v>
      </c>
      <c r="B79" s="309"/>
      <c r="C79" s="165" t="s">
        <v>408</v>
      </c>
      <c r="D79" s="169" t="s">
        <v>401</v>
      </c>
      <c r="E79" s="176" t="s">
        <v>0</v>
      </c>
      <c r="F79" s="183">
        <v>2012</v>
      </c>
      <c r="G79" s="166">
        <v>1002933.79</v>
      </c>
      <c r="H79" s="166"/>
      <c r="I79" s="169"/>
      <c r="J79" s="170" t="s">
        <v>395</v>
      </c>
      <c r="K79" s="170"/>
      <c r="L79" s="170"/>
      <c r="M79" s="178"/>
      <c r="N79" s="178"/>
      <c r="O79" s="178"/>
      <c r="P79" s="178"/>
      <c r="Q79" s="179"/>
      <c r="R79" s="178"/>
      <c r="S79" s="179"/>
    </row>
    <row r="80" spans="1:19" ht="15">
      <c r="A80" s="170" t="s">
        <v>332</v>
      </c>
      <c r="B80" s="310"/>
      <c r="C80" s="186" t="s">
        <v>409</v>
      </c>
      <c r="D80" s="169"/>
      <c r="E80" s="176" t="s">
        <v>0</v>
      </c>
      <c r="F80" s="257"/>
      <c r="G80" s="254">
        <v>306149.28000000003</v>
      </c>
      <c r="H80" s="166"/>
      <c r="I80" s="169"/>
      <c r="J80" s="170" t="s">
        <v>395</v>
      </c>
      <c r="K80" s="170"/>
      <c r="L80" s="170"/>
      <c r="M80" s="178"/>
      <c r="N80" s="178"/>
      <c r="O80" s="178"/>
      <c r="P80" s="178"/>
      <c r="Q80" s="179"/>
      <c r="R80" s="178"/>
      <c r="S80" s="179"/>
    </row>
    <row r="81" spans="1:19" ht="15.75">
      <c r="C81" s="252"/>
      <c r="D81" s="253"/>
      <c r="E81" s="253"/>
      <c r="F81" s="258" t="s">
        <v>42</v>
      </c>
      <c r="G81" s="173">
        <f>SUM(G73:G80)</f>
        <v>6187262.1300000008</v>
      </c>
      <c r="H81" s="253"/>
      <c r="I81" s="252"/>
      <c r="J81" s="255"/>
      <c r="K81" s="253"/>
      <c r="L81" s="256"/>
      <c r="M81" s="253"/>
      <c r="N81" s="253"/>
      <c r="O81" s="253"/>
      <c r="P81" s="253"/>
      <c r="Q81" s="253"/>
      <c r="R81" s="253"/>
      <c r="S81" s="253"/>
    </row>
    <row r="85" spans="1:19" ht="15">
      <c r="A85" s="298" t="s">
        <v>469</v>
      </c>
      <c r="B85" s="298"/>
      <c r="C85" s="298"/>
      <c r="D85" s="298"/>
    </row>
    <row r="86" spans="1:19" ht="90.75" thickBot="1">
      <c r="A86" s="170" t="s">
        <v>296</v>
      </c>
      <c r="B86" s="163" t="s">
        <v>466</v>
      </c>
      <c r="C86" s="165" t="s">
        <v>467</v>
      </c>
      <c r="D86" s="163" t="s">
        <v>462</v>
      </c>
      <c r="E86" s="163" t="s">
        <v>0</v>
      </c>
      <c r="F86" s="183">
        <v>1939</v>
      </c>
      <c r="G86" s="166">
        <v>1971663.88</v>
      </c>
      <c r="H86" s="162">
        <v>1971663.88</v>
      </c>
      <c r="I86" s="162" t="s">
        <v>463</v>
      </c>
      <c r="J86" s="162" t="s">
        <v>464</v>
      </c>
      <c r="K86" s="162"/>
      <c r="L86" s="162">
        <v>1220</v>
      </c>
      <c r="M86" s="162">
        <v>4</v>
      </c>
      <c r="N86" s="162" t="s">
        <v>0</v>
      </c>
      <c r="O86" s="162" t="s">
        <v>0</v>
      </c>
      <c r="P86" s="162" t="s">
        <v>0</v>
      </c>
      <c r="Q86" s="162" t="s">
        <v>465</v>
      </c>
      <c r="R86" s="162"/>
      <c r="S86" s="162"/>
    </row>
    <row r="87" spans="1:19" ht="16.5" thickBot="1">
      <c r="C87" s="187"/>
      <c r="D87" s="188"/>
      <c r="E87" s="188"/>
      <c r="F87" s="181" t="s">
        <v>42</v>
      </c>
      <c r="G87" s="182">
        <f>SUM(G86)</f>
        <v>1971663.88</v>
      </c>
    </row>
  </sheetData>
  <mergeCells count="21">
    <mergeCell ref="A2:B2"/>
    <mergeCell ref="A85:D85"/>
    <mergeCell ref="Q62:S62"/>
    <mergeCell ref="A66:D66"/>
    <mergeCell ref="A72:D72"/>
    <mergeCell ref="A61:D61"/>
    <mergeCell ref="B67:B69"/>
    <mergeCell ref="B73:B80"/>
    <mergeCell ref="Q54:S54"/>
    <mergeCell ref="A48:D48"/>
    <mergeCell ref="A43:D43"/>
    <mergeCell ref="Q53:S53"/>
    <mergeCell ref="A52:D52"/>
    <mergeCell ref="B44:B45"/>
    <mergeCell ref="B53:B56"/>
    <mergeCell ref="A14:D14"/>
    <mergeCell ref="A39:D39"/>
    <mergeCell ref="A5:D5"/>
    <mergeCell ref="B6:B7"/>
    <mergeCell ref="A10:D10"/>
    <mergeCell ref="B15:B36"/>
  </mergeCells>
  <phoneticPr fontId="0" type="noConversion"/>
  <pageMargins left="0.31496062992125984" right="0.31496062992125984" top="0.35433070866141736" bottom="0.35433070866141736" header="0" footer="0"/>
  <pageSetup paperSize="9"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F0D4-4B0D-4461-993B-FAB9600C5640}">
  <sheetPr>
    <pageSetUpPr fitToPage="1"/>
  </sheetPr>
  <dimension ref="A1:H151"/>
  <sheetViews>
    <sheetView zoomScaleNormal="100" workbookViewId="0">
      <selection sqref="A1:B2"/>
    </sheetView>
  </sheetViews>
  <sheetFormatPr defaultColWidth="63.5703125" defaultRowHeight="12.75"/>
  <cols>
    <col min="1" max="1" width="63.5703125" style="1"/>
    <col min="2" max="2" width="63.5703125" style="141"/>
    <col min="3" max="16384" width="63.5703125" style="1"/>
  </cols>
  <sheetData>
    <row r="1" spans="1:2">
      <c r="A1" s="39" t="s">
        <v>625</v>
      </c>
      <c r="B1" s="62"/>
    </row>
    <row r="2" spans="1:2">
      <c r="A2" s="304" t="s">
        <v>522</v>
      </c>
      <c r="B2" s="304"/>
    </row>
    <row r="3" spans="1:2">
      <c r="A3" s="39"/>
    </row>
    <row r="4" spans="1:2" ht="14.25">
      <c r="A4" s="321" t="s">
        <v>172</v>
      </c>
      <c r="B4" s="322"/>
    </row>
    <row r="5" spans="1:2" ht="39" customHeight="1">
      <c r="A5" s="36" t="s">
        <v>7</v>
      </c>
      <c r="B5" s="67" t="s">
        <v>8</v>
      </c>
    </row>
    <row r="6" spans="1:2">
      <c r="A6" s="319"/>
      <c r="B6" s="319"/>
    </row>
    <row r="7" spans="1:2" s="2" customFormat="1">
      <c r="A7" s="18" t="s">
        <v>9</v>
      </c>
      <c r="B7" s="37">
        <v>0</v>
      </c>
    </row>
    <row r="8" spans="1:2" s="2" customFormat="1">
      <c r="A8" s="18" t="s">
        <v>50</v>
      </c>
      <c r="B8" s="131">
        <v>9769</v>
      </c>
    </row>
    <row r="9" spans="1:2" s="2" customFormat="1">
      <c r="A9" s="18" t="s">
        <v>10</v>
      </c>
      <c r="B9" s="131">
        <v>57765.54</v>
      </c>
    </row>
    <row r="10" spans="1:2" s="2" customFormat="1" ht="25.5">
      <c r="A10" s="18" t="s">
        <v>51</v>
      </c>
      <c r="B10" s="131">
        <v>207936</v>
      </c>
    </row>
    <row r="11" spans="1:2" s="2" customFormat="1" ht="25.5">
      <c r="A11" s="18" t="s">
        <v>52</v>
      </c>
      <c r="B11" s="131">
        <v>61292</v>
      </c>
    </row>
    <row r="12" spans="1:2" s="2" customFormat="1" ht="25.5">
      <c r="A12" s="18" t="s">
        <v>53</v>
      </c>
      <c r="B12" s="131">
        <v>36961.14</v>
      </c>
    </row>
    <row r="13" spans="1:2" s="2" customFormat="1" ht="40.5" customHeight="1">
      <c r="A13" s="18" t="s">
        <v>54</v>
      </c>
      <c r="B13" s="131">
        <v>423659.1</v>
      </c>
    </row>
    <row r="14" spans="1:2" s="2" customFormat="1">
      <c r="A14" s="18" t="s">
        <v>83</v>
      </c>
      <c r="B14" s="131">
        <v>15118.87</v>
      </c>
    </row>
    <row r="15" spans="1:2" s="2" customFormat="1">
      <c r="A15" s="18" t="s">
        <v>84</v>
      </c>
      <c r="B15" s="131">
        <v>5773.82</v>
      </c>
    </row>
    <row r="16" spans="1:2" s="2" customFormat="1">
      <c r="A16" s="38" t="s">
        <v>42</v>
      </c>
      <c r="B16" s="142">
        <f>SUM(B7:B15)</f>
        <v>818275.47</v>
      </c>
    </row>
    <row r="17" spans="1:2" s="2" customFormat="1" ht="25.5">
      <c r="A17" s="13" t="s">
        <v>11</v>
      </c>
      <c r="B17" s="143">
        <v>40.31</v>
      </c>
    </row>
    <row r="18" spans="1:2">
      <c r="A18" s="97"/>
      <c r="B18" s="144"/>
    </row>
    <row r="19" spans="1:2" s="2" customFormat="1" ht="14.25">
      <c r="A19" s="321" t="s">
        <v>92</v>
      </c>
      <c r="B19" s="322"/>
    </row>
    <row r="20" spans="1:2" s="2" customFormat="1" ht="25.5">
      <c r="A20" s="36" t="s">
        <v>7</v>
      </c>
      <c r="B20" s="67" t="s">
        <v>8</v>
      </c>
    </row>
    <row r="21" spans="1:2" s="2" customFormat="1">
      <c r="A21" s="319"/>
      <c r="B21" s="319"/>
    </row>
    <row r="22" spans="1:2" s="2" customFormat="1">
      <c r="A22" s="18" t="s">
        <v>9</v>
      </c>
      <c r="B22" s="37"/>
    </row>
    <row r="23" spans="1:2" s="2" customFormat="1">
      <c r="A23" s="18" t="s">
        <v>184</v>
      </c>
      <c r="B23" s="131">
        <v>56309.4</v>
      </c>
    </row>
    <row r="24" spans="1:2" s="2" customFormat="1">
      <c r="A24" s="18" t="s">
        <v>10</v>
      </c>
      <c r="B24" s="131"/>
    </row>
    <row r="25" spans="1:2" s="2" customFormat="1" ht="25.5">
      <c r="A25" s="18" t="s">
        <v>185</v>
      </c>
      <c r="B25" s="131">
        <v>35696</v>
      </c>
    </row>
    <row r="26" spans="1:2" s="2" customFormat="1" ht="25.5">
      <c r="A26" s="18" t="s">
        <v>52</v>
      </c>
      <c r="B26" s="131"/>
    </row>
    <row r="27" spans="1:2" s="2" customFormat="1" ht="25.5">
      <c r="A27" s="18" t="s">
        <v>186</v>
      </c>
      <c r="B27" s="131"/>
    </row>
    <row r="28" spans="1:2" ht="25.5">
      <c r="A28" s="18" t="s">
        <v>54</v>
      </c>
      <c r="B28" s="131"/>
    </row>
    <row r="29" spans="1:2">
      <c r="A29" s="18" t="s">
        <v>187</v>
      </c>
      <c r="B29" s="131">
        <v>374320.18</v>
      </c>
    </row>
    <row r="30" spans="1:2">
      <c r="A30" s="38" t="s">
        <v>42</v>
      </c>
      <c r="B30" s="142">
        <f>SUM(B22:B29)</f>
        <v>466325.57999999996</v>
      </c>
    </row>
    <row r="31" spans="1:2" s="2" customFormat="1" ht="25.5">
      <c r="A31" s="13" t="s">
        <v>11</v>
      </c>
      <c r="B31" s="143">
        <v>0</v>
      </c>
    </row>
    <row r="32" spans="1:2" s="2" customFormat="1">
      <c r="A32" s="97"/>
      <c r="B32" s="144"/>
    </row>
    <row r="33" spans="1:2" s="2" customFormat="1" ht="14.25">
      <c r="A33" s="321" t="s">
        <v>98</v>
      </c>
      <c r="B33" s="322"/>
    </row>
    <row r="34" spans="1:2" s="2" customFormat="1" ht="25.5">
      <c r="A34" s="36" t="s">
        <v>7</v>
      </c>
      <c r="B34" s="67" t="s">
        <v>8</v>
      </c>
    </row>
    <row r="35" spans="1:2" s="2" customFormat="1">
      <c r="A35" s="319"/>
      <c r="B35" s="319"/>
    </row>
    <row r="36" spans="1:2" s="2" customFormat="1">
      <c r="A36" s="18" t="s">
        <v>9</v>
      </c>
      <c r="B36" s="96">
        <v>177034.33</v>
      </c>
    </row>
    <row r="37" spans="1:2" s="2" customFormat="1" ht="25.5">
      <c r="A37" s="18" t="s">
        <v>50</v>
      </c>
      <c r="B37" s="131">
        <v>60487.71</v>
      </c>
    </row>
    <row r="38" spans="1:2" s="2" customFormat="1">
      <c r="A38" s="18" t="s">
        <v>10</v>
      </c>
      <c r="B38" s="131">
        <v>26278.2</v>
      </c>
    </row>
    <row r="39" spans="1:2" s="2" customFormat="1" ht="25.5">
      <c r="A39" s="18" t="s">
        <v>51</v>
      </c>
      <c r="B39" s="131"/>
    </row>
    <row r="40" spans="1:2" ht="25.5">
      <c r="A40" s="18" t="s">
        <v>52</v>
      </c>
      <c r="B40" s="131">
        <v>458127.94</v>
      </c>
    </row>
    <row r="41" spans="1:2" ht="25.5">
      <c r="A41" s="18" t="s">
        <v>53</v>
      </c>
      <c r="B41" s="131">
        <v>58778.1</v>
      </c>
    </row>
    <row r="42" spans="1:2" ht="25.5">
      <c r="A42" s="18" t="s">
        <v>54</v>
      </c>
      <c r="B42" s="131">
        <v>1302173.05</v>
      </c>
    </row>
    <row r="43" spans="1:2">
      <c r="A43" s="18" t="s">
        <v>187</v>
      </c>
      <c r="B43" s="131"/>
    </row>
    <row r="44" spans="1:2">
      <c r="A44" s="38" t="s">
        <v>42</v>
      </c>
      <c r="B44" s="142">
        <f>SUM(B36:B43)</f>
        <v>2082879.33</v>
      </c>
    </row>
    <row r="45" spans="1:2">
      <c r="A45" s="97"/>
      <c r="B45" s="144"/>
    </row>
    <row r="46" spans="1:2" ht="14.25">
      <c r="A46" s="321" t="s">
        <v>147</v>
      </c>
      <c r="B46" s="322"/>
    </row>
    <row r="47" spans="1:2" ht="25.5">
      <c r="A47" s="36" t="s">
        <v>7</v>
      </c>
      <c r="B47" s="67" t="s">
        <v>8</v>
      </c>
    </row>
    <row r="48" spans="1:2">
      <c r="A48" s="319"/>
      <c r="B48" s="319"/>
    </row>
    <row r="49" spans="1:8" s="4" customFormat="1" ht="14.25" customHeight="1">
      <c r="A49" s="18" t="s">
        <v>9</v>
      </c>
      <c r="B49" s="37">
        <v>0</v>
      </c>
      <c r="C49" s="5"/>
      <c r="D49" s="5"/>
      <c r="E49" s="5"/>
      <c r="F49" s="5"/>
      <c r="G49" s="5"/>
      <c r="H49" s="5"/>
    </row>
    <row r="50" spans="1:8" ht="25.5">
      <c r="A50" s="18" t="s">
        <v>50</v>
      </c>
      <c r="B50" s="131">
        <v>4277</v>
      </c>
    </row>
    <row r="51" spans="1:8">
      <c r="A51" s="18" t="s">
        <v>10</v>
      </c>
      <c r="B51" s="131">
        <v>0</v>
      </c>
    </row>
    <row r="52" spans="1:8" ht="25.5">
      <c r="A52" s="18" t="s">
        <v>51</v>
      </c>
      <c r="B52" s="131">
        <v>0</v>
      </c>
    </row>
    <row r="53" spans="1:8" ht="25.5">
      <c r="A53" s="18" t="s">
        <v>52</v>
      </c>
      <c r="B53" s="131">
        <v>0</v>
      </c>
    </row>
    <row r="54" spans="1:8" ht="25.5">
      <c r="A54" s="18" t="s">
        <v>53</v>
      </c>
      <c r="B54" s="131">
        <v>0</v>
      </c>
    </row>
    <row r="55" spans="1:8" ht="25.5">
      <c r="A55" s="18" t="s">
        <v>54</v>
      </c>
      <c r="B55" s="131">
        <v>362601</v>
      </c>
    </row>
    <row r="56" spans="1:8">
      <c r="A56" s="18" t="s">
        <v>83</v>
      </c>
      <c r="B56" s="131">
        <v>0</v>
      </c>
    </row>
    <row r="57" spans="1:8">
      <c r="A57" s="18" t="s">
        <v>84</v>
      </c>
      <c r="B57" s="131">
        <v>0</v>
      </c>
    </row>
    <row r="58" spans="1:8">
      <c r="A58" s="38" t="s">
        <v>42</v>
      </c>
      <c r="B58" s="142">
        <f>SUM(B49:B57)</f>
        <v>366878</v>
      </c>
    </row>
    <row r="59" spans="1:8">
      <c r="A59" s="97"/>
      <c r="B59" s="144"/>
    </row>
    <row r="60" spans="1:8" s="4" customFormat="1" ht="15" customHeight="1">
      <c r="A60" s="320"/>
      <c r="B60" s="320"/>
    </row>
    <row r="61" spans="1:8" ht="14.25">
      <c r="A61" s="321" t="s">
        <v>148</v>
      </c>
      <c r="B61" s="322"/>
    </row>
    <row r="62" spans="1:8" ht="25.5">
      <c r="A62" s="36" t="s">
        <v>7</v>
      </c>
      <c r="B62" s="67" t="s">
        <v>8</v>
      </c>
    </row>
    <row r="63" spans="1:8">
      <c r="A63" s="319"/>
      <c r="B63" s="319"/>
    </row>
    <row r="64" spans="1:8">
      <c r="A64" s="18" t="s">
        <v>9</v>
      </c>
      <c r="B64" s="37"/>
    </row>
    <row r="65" spans="1:2" ht="25.5">
      <c r="A65" s="18" t="s">
        <v>50</v>
      </c>
      <c r="B65" s="131"/>
    </row>
    <row r="66" spans="1:2">
      <c r="A66" s="18" t="s">
        <v>10</v>
      </c>
      <c r="B66" s="131">
        <v>411926.56</v>
      </c>
    </row>
    <row r="67" spans="1:2" ht="25.5">
      <c r="A67" s="18" t="s">
        <v>51</v>
      </c>
      <c r="B67" s="131"/>
    </row>
    <row r="68" spans="1:2" ht="25.5">
      <c r="A68" s="18" t="s">
        <v>52</v>
      </c>
      <c r="B68" s="131"/>
    </row>
    <row r="69" spans="1:2" ht="25.5">
      <c r="A69" s="18" t="s">
        <v>53</v>
      </c>
      <c r="B69" s="131">
        <v>486606.32</v>
      </c>
    </row>
    <row r="70" spans="1:2" ht="25.5">
      <c r="A70" s="18" t="s">
        <v>54</v>
      </c>
      <c r="B70" s="131"/>
    </row>
    <row r="71" spans="1:2" s="4" customFormat="1">
      <c r="A71" s="18" t="s">
        <v>187</v>
      </c>
      <c r="B71" s="131"/>
    </row>
    <row r="72" spans="1:2">
      <c r="A72" s="38" t="s">
        <v>42</v>
      </c>
      <c r="B72" s="145">
        <f>SUM(B64:B71)</f>
        <v>898532.88</v>
      </c>
    </row>
    <row r="73" spans="1:2">
      <c r="A73" s="74"/>
      <c r="B73" s="146"/>
    </row>
    <row r="74" spans="1:2" ht="14.25">
      <c r="A74" s="321" t="s">
        <v>157</v>
      </c>
      <c r="B74" s="322"/>
    </row>
    <row r="75" spans="1:2" ht="25.5">
      <c r="A75" s="36" t="s">
        <v>7</v>
      </c>
      <c r="B75" s="67" t="s">
        <v>8</v>
      </c>
    </row>
    <row r="76" spans="1:2">
      <c r="A76" s="319"/>
      <c r="B76" s="319"/>
    </row>
    <row r="77" spans="1:2">
      <c r="A77" s="18" t="s">
        <v>9</v>
      </c>
      <c r="B77" s="37"/>
    </row>
    <row r="78" spans="1:2" ht="25.5">
      <c r="A78" s="18" t="s">
        <v>50</v>
      </c>
      <c r="B78" s="131"/>
    </row>
    <row r="79" spans="1:2">
      <c r="A79" s="18" t="s">
        <v>10</v>
      </c>
      <c r="B79" s="131"/>
    </row>
    <row r="80" spans="1:2" ht="25.5">
      <c r="A80" s="18" t="s">
        <v>51</v>
      </c>
      <c r="B80" s="131">
        <v>221909.43</v>
      </c>
    </row>
    <row r="81" spans="1:2" ht="25.5">
      <c r="A81" s="18" t="s">
        <v>52</v>
      </c>
      <c r="B81" s="131"/>
    </row>
    <row r="82" spans="1:2" s="4" customFormat="1" ht="15" customHeight="1">
      <c r="A82" s="18" t="s">
        <v>53</v>
      </c>
      <c r="B82" s="131"/>
    </row>
    <row r="83" spans="1:2" ht="25.5">
      <c r="A83" s="18" t="s">
        <v>54</v>
      </c>
      <c r="B83" s="131">
        <f>229106.85-30480.85</f>
        <v>198626</v>
      </c>
    </row>
    <row r="84" spans="1:2">
      <c r="A84" s="18" t="s">
        <v>187</v>
      </c>
      <c r="B84" s="131">
        <v>6420.3</v>
      </c>
    </row>
    <row r="85" spans="1:2">
      <c r="A85" s="38" t="s">
        <v>42</v>
      </c>
      <c r="B85" s="142">
        <f>SUM(B77:B84)</f>
        <v>426955.73</v>
      </c>
    </row>
    <row r="87" spans="1:2" s="6" customFormat="1" ht="13.9" customHeight="1">
      <c r="A87" s="321" t="s">
        <v>288</v>
      </c>
      <c r="B87" s="322"/>
    </row>
    <row r="88" spans="1:2" ht="25.5">
      <c r="A88" s="36" t="s">
        <v>7</v>
      </c>
      <c r="B88" s="67" t="s">
        <v>8</v>
      </c>
    </row>
    <row r="89" spans="1:2">
      <c r="A89" s="319"/>
      <c r="B89" s="319"/>
    </row>
    <row r="90" spans="1:2">
      <c r="A90" s="18" t="s">
        <v>9</v>
      </c>
      <c r="B90" s="96">
        <v>4209</v>
      </c>
    </row>
    <row r="91" spans="1:2" ht="25.5">
      <c r="A91" s="18" t="s">
        <v>50</v>
      </c>
      <c r="B91" s="131">
        <v>29397</v>
      </c>
    </row>
    <row r="92" spans="1:2">
      <c r="A92" s="18" t="s">
        <v>10</v>
      </c>
      <c r="B92" s="131">
        <v>146385.68</v>
      </c>
    </row>
    <row r="93" spans="1:2" ht="25.5">
      <c r="A93" s="18" t="s">
        <v>51</v>
      </c>
      <c r="B93" s="131">
        <v>0</v>
      </c>
    </row>
    <row r="94" spans="1:2" ht="25.5">
      <c r="A94" s="18" t="s">
        <v>52</v>
      </c>
      <c r="B94" s="131">
        <v>8979</v>
      </c>
    </row>
    <row r="95" spans="1:2" ht="25.5">
      <c r="A95" s="18" t="s">
        <v>53</v>
      </c>
      <c r="B95" s="131">
        <v>83312.28</v>
      </c>
    </row>
    <row r="96" spans="1:2" ht="25.5">
      <c r="A96" s="18" t="s">
        <v>54</v>
      </c>
      <c r="B96" s="131">
        <v>144406.67000000001</v>
      </c>
    </row>
    <row r="97" spans="1:3">
      <c r="A97" s="18" t="s">
        <v>83</v>
      </c>
      <c r="B97" s="131">
        <v>18132.23</v>
      </c>
    </row>
    <row r="98" spans="1:3">
      <c r="A98" s="38" t="s">
        <v>42</v>
      </c>
      <c r="B98" s="142">
        <f>SUM(B90:B97)</f>
        <v>434821.86</v>
      </c>
    </row>
    <row r="100" spans="1:3" ht="14.25">
      <c r="A100" s="321" t="s">
        <v>340</v>
      </c>
      <c r="B100" s="322"/>
    </row>
    <row r="101" spans="1:3" ht="25.5">
      <c r="A101" s="36" t="s">
        <v>7</v>
      </c>
      <c r="B101" s="67" t="s">
        <v>8</v>
      </c>
    </row>
    <row r="102" spans="1:3">
      <c r="A102" s="18" t="s">
        <v>9</v>
      </c>
      <c r="B102" s="37"/>
    </row>
    <row r="103" spans="1:3" ht="25.5">
      <c r="A103" s="18" t="s">
        <v>50</v>
      </c>
      <c r="B103" s="131"/>
    </row>
    <row r="104" spans="1:3">
      <c r="A104" s="18" t="s">
        <v>10</v>
      </c>
      <c r="B104" s="131"/>
    </row>
    <row r="105" spans="1:3" ht="25.5">
      <c r="A105" s="18" t="s">
        <v>51</v>
      </c>
      <c r="B105" s="131">
        <v>334202.78999999998</v>
      </c>
      <c r="C105" s="1" t="s">
        <v>349</v>
      </c>
    </row>
    <row r="106" spans="1:3" ht="25.5">
      <c r="A106" s="18" t="s">
        <v>52</v>
      </c>
      <c r="B106" s="131"/>
    </row>
    <row r="107" spans="1:3" ht="25.5">
      <c r="A107" s="18" t="s">
        <v>53</v>
      </c>
      <c r="B107" s="131"/>
    </row>
    <row r="108" spans="1:3" ht="25.5">
      <c r="A108" s="18" t="s">
        <v>54</v>
      </c>
      <c r="B108" s="131">
        <v>388164.67</v>
      </c>
    </row>
    <row r="109" spans="1:3">
      <c r="A109" s="18" t="s">
        <v>187</v>
      </c>
      <c r="B109" s="131"/>
    </row>
    <row r="110" spans="1:3">
      <c r="A110" s="38" t="s">
        <v>42</v>
      </c>
      <c r="B110" s="142">
        <f>SUM(B102:B109)</f>
        <v>722367.46</v>
      </c>
    </row>
    <row r="112" spans="1:3" ht="14.25">
      <c r="A112" s="321" t="s">
        <v>368</v>
      </c>
      <c r="B112" s="322"/>
    </row>
    <row r="113" spans="1:2" ht="25.5">
      <c r="A113" s="36" t="s">
        <v>7</v>
      </c>
      <c r="B113" s="67" t="s">
        <v>8</v>
      </c>
    </row>
    <row r="114" spans="1:2">
      <c r="A114" s="319" t="s">
        <v>386</v>
      </c>
      <c r="B114" s="319"/>
    </row>
    <row r="115" spans="1:2">
      <c r="A115" s="18" t="s">
        <v>9</v>
      </c>
      <c r="B115" s="37"/>
    </row>
    <row r="116" spans="1:2" ht="25.5">
      <c r="A116" s="18" t="s">
        <v>50</v>
      </c>
      <c r="B116" s="131"/>
    </row>
    <row r="117" spans="1:2">
      <c r="A117" s="18" t="s">
        <v>10</v>
      </c>
      <c r="B117" s="131"/>
    </row>
    <row r="118" spans="1:2" ht="25.5">
      <c r="A118" s="18" t="s">
        <v>51</v>
      </c>
      <c r="B118" s="131"/>
    </row>
    <row r="119" spans="1:2" ht="25.5">
      <c r="A119" s="18" t="s">
        <v>52</v>
      </c>
      <c r="B119" s="131"/>
    </row>
    <row r="120" spans="1:2" ht="25.5">
      <c r="A120" s="18" t="s">
        <v>53</v>
      </c>
      <c r="B120" s="131"/>
    </row>
    <row r="121" spans="1:2" ht="25.5">
      <c r="A121" s="18" t="s">
        <v>54</v>
      </c>
      <c r="B121" s="131">
        <v>469078.73</v>
      </c>
    </row>
    <row r="122" spans="1:2">
      <c r="A122" s="18" t="s">
        <v>187</v>
      </c>
      <c r="B122" s="131">
        <v>0</v>
      </c>
    </row>
    <row r="123" spans="1:2">
      <c r="A123" s="38" t="s">
        <v>42</v>
      </c>
      <c r="B123" s="142">
        <f>SUM(B115:B122)</f>
        <v>469078.73</v>
      </c>
    </row>
    <row r="126" spans="1:2" ht="14.25">
      <c r="A126" s="321" t="s">
        <v>387</v>
      </c>
      <c r="B126" s="322"/>
    </row>
    <row r="127" spans="1:2" ht="25.5">
      <c r="A127" s="36" t="s">
        <v>7</v>
      </c>
      <c r="B127" s="67" t="s">
        <v>8</v>
      </c>
    </row>
    <row r="128" spans="1:2">
      <c r="A128" s="18"/>
      <c r="B128" s="37"/>
    </row>
    <row r="129" spans="1:2">
      <c r="A129" s="18" t="s">
        <v>9</v>
      </c>
      <c r="B129" s="131"/>
    </row>
    <row r="130" spans="1:2">
      <c r="A130" s="18" t="s">
        <v>610</v>
      </c>
      <c r="B130" s="131">
        <v>227125.25</v>
      </c>
    </row>
    <row r="131" spans="1:2">
      <c r="A131" s="18" t="s">
        <v>10</v>
      </c>
      <c r="B131" s="131">
        <v>34000</v>
      </c>
    </row>
    <row r="132" spans="1:2">
      <c r="A132" s="18" t="s">
        <v>611</v>
      </c>
      <c r="B132" s="131">
        <v>332289.40000000002</v>
      </c>
    </row>
    <row r="133" spans="1:2" ht="25.5">
      <c r="A133" s="18" t="s">
        <v>612</v>
      </c>
      <c r="B133" s="131">
        <v>0</v>
      </c>
    </row>
    <row r="134" spans="1:2">
      <c r="A134" s="18" t="s">
        <v>613</v>
      </c>
      <c r="B134" s="131">
        <v>9174.2000000000007</v>
      </c>
    </row>
    <row r="135" spans="1:2" ht="25.5">
      <c r="A135" s="18" t="s">
        <v>614</v>
      </c>
      <c r="B135" s="131">
        <v>2096884.8199999998</v>
      </c>
    </row>
    <row r="136" spans="1:2">
      <c r="A136" s="140" t="s">
        <v>187</v>
      </c>
      <c r="B136" s="147">
        <v>89098.37</v>
      </c>
    </row>
    <row r="137" spans="1:2">
      <c r="A137" s="38" t="s">
        <v>42</v>
      </c>
      <c r="B137" s="142">
        <v>2788572.04</v>
      </c>
    </row>
    <row r="140" spans="1:2" ht="14.25">
      <c r="A140" s="321" t="s">
        <v>470</v>
      </c>
      <c r="B140" s="322"/>
    </row>
    <row r="141" spans="1:2" ht="25.5">
      <c r="A141" s="36" t="s">
        <v>7</v>
      </c>
      <c r="B141" s="36" t="s">
        <v>8</v>
      </c>
    </row>
    <row r="142" spans="1:2">
      <c r="A142" s="319" t="s">
        <v>468</v>
      </c>
      <c r="B142" s="319"/>
    </row>
    <row r="143" spans="1:2">
      <c r="A143" s="18" t="s">
        <v>9</v>
      </c>
      <c r="B143" s="37"/>
    </row>
    <row r="144" spans="1:2" ht="25.5">
      <c r="A144" s="18" t="s">
        <v>50</v>
      </c>
      <c r="B144" s="149">
        <v>19900</v>
      </c>
    </row>
    <row r="145" spans="1:2">
      <c r="A145" s="18" t="s">
        <v>10</v>
      </c>
      <c r="B145" s="149"/>
    </row>
    <row r="146" spans="1:2" ht="25.5">
      <c r="A146" s="18" t="s">
        <v>51</v>
      </c>
      <c r="B146" s="149">
        <v>35408</v>
      </c>
    </row>
    <row r="147" spans="1:2" ht="25.5">
      <c r="A147" s="18" t="s">
        <v>52</v>
      </c>
      <c r="B147" s="149"/>
    </row>
    <row r="148" spans="1:2" ht="25.5">
      <c r="A148" s="18" t="s">
        <v>53</v>
      </c>
      <c r="B148" s="149"/>
    </row>
    <row r="149" spans="1:2" ht="25.5">
      <c r="A149" s="18" t="s">
        <v>54</v>
      </c>
      <c r="B149" s="149"/>
    </row>
    <row r="150" spans="1:2">
      <c r="A150" s="18" t="s">
        <v>187</v>
      </c>
      <c r="B150" s="149"/>
    </row>
    <row r="151" spans="1:2">
      <c r="A151" s="38" t="s">
        <v>42</v>
      </c>
      <c r="B151" s="38">
        <f>SUM(B143:B150)</f>
        <v>55308</v>
      </c>
    </row>
  </sheetData>
  <mergeCells count="22">
    <mergeCell ref="A2:B2"/>
    <mergeCell ref="A142:B142"/>
    <mergeCell ref="A140:B140"/>
    <mergeCell ref="A100:B100"/>
    <mergeCell ref="A112:B112"/>
    <mergeCell ref="A114:B114"/>
    <mergeCell ref="A126:B126"/>
    <mergeCell ref="A89:B89"/>
    <mergeCell ref="A87:B87"/>
    <mergeCell ref="A4:B4"/>
    <mergeCell ref="A19:B19"/>
    <mergeCell ref="A21:B21"/>
    <mergeCell ref="A33:B33"/>
    <mergeCell ref="A48:B48"/>
    <mergeCell ref="A46:B46"/>
    <mergeCell ref="A35:B35"/>
    <mergeCell ref="A76:B76"/>
    <mergeCell ref="A6:B6"/>
    <mergeCell ref="A60:B60"/>
    <mergeCell ref="A63:B63"/>
    <mergeCell ref="A61:B61"/>
    <mergeCell ref="A74:B7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fitToHeight="4" orientation="portrait" r:id="rId1"/>
  <headerFooter alignWithMargins="0"/>
  <rowBreaks count="1" manualBreakCount="1">
    <brk id="24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0A3E-CE38-4062-A5F9-9507D1AE9E57}">
  <dimension ref="A1:E378"/>
  <sheetViews>
    <sheetView zoomScaleNormal="100" workbookViewId="0">
      <selection activeCell="A2" sqref="A2:B2"/>
    </sheetView>
  </sheetViews>
  <sheetFormatPr defaultColWidth="9.140625" defaultRowHeight="12.75"/>
  <cols>
    <col min="1" max="1" width="5.140625" style="29" customWidth="1"/>
    <col min="2" max="2" width="66" style="29" customWidth="1"/>
    <col min="3" max="3" width="14.140625" style="29" customWidth="1"/>
    <col min="4" max="4" width="19.42578125" style="29" customWidth="1"/>
    <col min="5" max="5" width="33" style="29" customWidth="1"/>
    <col min="6" max="6" width="15.7109375" style="29" bestFit="1" customWidth="1"/>
    <col min="7" max="16384" width="9.140625" style="29"/>
  </cols>
  <sheetData>
    <row r="1" spans="1:5">
      <c r="A1" s="39" t="s">
        <v>625</v>
      </c>
      <c r="B1" s="62"/>
    </row>
    <row r="2" spans="1:5">
      <c r="A2" s="304" t="s">
        <v>523</v>
      </c>
      <c r="B2" s="304"/>
      <c r="C2" s="50"/>
      <c r="D2" s="50"/>
    </row>
    <row r="3" spans="1:5" ht="13.9" customHeight="1">
      <c r="A3" s="321" t="s">
        <v>172</v>
      </c>
      <c r="B3" s="324"/>
      <c r="C3" s="324"/>
      <c r="D3" s="324"/>
      <c r="E3" s="323" t="s">
        <v>58</v>
      </c>
    </row>
    <row r="4" spans="1:5" ht="25.5" customHeight="1">
      <c r="A4" s="332" t="s">
        <v>59</v>
      </c>
      <c r="B4" s="333"/>
      <c r="C4" s="333"/>
      <c r="D4" s="333"/>
      <c r="E4" s="323"/>
    </row>
    <row r="5" spans="1:5" ht="51">
      <c r="A5" s="36" t="s">
        <v>37</v>
      </c>
      <c r="B5" s="36" t="s">
        <v>60</v>
      </c>
      <c r="C5" s="36" t="s">
        <v>12</v>
      </c>
      <c r="D5" s="36" t="s">
        <v>13</v>
      </c>
      <c r="E5" s="335"/>
    </row>
    <row r="6" spans="1:5" ht="14.25" customHeight="1">
      <c r="A6" s="327" t="s">
        <v>71</v>
      </c>
      <c r="B6" s="327"/>
      <c r="C6" s="327"/>
      <c r="D6" s="327"/>
    </row>
    <row r="7" spans="1:5" ht="24" customHeight="1">
      <c r="A7" s="215" t="s">
        <v>59</v>
      </c>
      <c r="B7" s="215"/>
      <c r="C7" s="215"/>
      <c r="D7" s="213"/>
      <c r="E7" s="242"/>
    </row>
    <row r="8" spans="1:5" s="56" customFormat="1" ht="12" customHeight="1">
      <c r="A8" s="8">
        <v>1</v>
      </c>
      <c r="B8" s="21" t="s">
        <v>76</v>
      </c>
      <c r="C8" s="18">
        <v>2023</v>
      </c>
      <c r="D8" s="59">
        <v>5183.1000000000004</v>
      </c>
      <c r="E8" s="243"/>
    </row>
    <row r="9" spans="1:5" s="56" customFormat="1" ht="12" customHeight="1">
      <c r="A9" s="8">
        <v>2</v>
      </c>
      <c r="B9" s="21" t="s">
        <v>77</v>
      </c>
      <c r="C9" s="18">
        <v>2023</v>
      </c>
      <c r="D9" s="59">
        <v>1131.5999999999999</v>
      </c>
      <c r="E9" s="243"/>
    </row>
    <row r="10" spans="1:5" s="56" customFormat="1" ht="12" customHeight="1">
      <c r="A10" s="8">
        <v>3</v>
      </c>
      <c r="B10" s="21" t="s">
        <v>78</v>
      </c>
      <c r="C10" s="18">
        <v>2019</v>
      </c>
      <c r="D10" s="59">
        <v>5400</v>
      </c>
      <c r="E10" s="243"/>
    </row>
    <row r="11" spans="1:5" s="56" customFormat="1" ht="12" customHeight="1">
      <c r="A11" s="8">
        <v>4</v>
      </c>
      <c r="B11" s="21" t="s">
        <v>79</v>
      </c>
      <c r="C11" s="18">
        <v>2019</v>
      </c>
      <c r="D11" s="59">
        <v>640</v>
      </c>
      <c r="E11" s="243"/>
    </row>
    <row r="12" spans="1:5" s="56" customFormat="1" ht="12" customHeight="1">
      <c r="A12" s="8">
        <v>5</v>
      </c>
      <c r="B12" s="21" t="s">
        <v>80</v>
      </c>
      <c r="C12" s="18">
        <v>2019</v>
      </c>
      <c r="D12" s="59">
        <v>1150</v>
      </c>
      <c r="E12" s="243"/>
    </row>
    <row r="13" spans="1:5" s="56" customFormat="1" ht="25.5">
      <c r="A13" s="219"/>
      <c r="B13" s="218" t="s">
        <v>14</v>
      </c>
      <c r="C13" s="219"/>
      <c r="D13" s="220">
        <f>SUM(D8:D12)</f>
        <v>13504.7</v>
      </c>
      <c r="E13" s="243"/>
    </row>
    <row r="14" spans="1:5" s="56" customFormat="1">
      <c r="A14" s="328" t="s">
        <v>43</v>
      </c>
      <c r="B14" s="334"/>
      <c r="C14" s="334"/>
      <c r="D14" s="334"/>
      <c r="E14" s="21"/>
    </row>
    <row r="15" spans="1:5" s="56" customFormat="1">
      <c r="A15" s="8">
        <v>1</v>
      </c>
      <c r="B15" s="21" t="s">
        <v>75</v>
      </c>
      <c r="C15" s="18">
        <v>2023</v>
      </c>
      <c r="D15" s="59">
        <v>894.6</v>
      </c>
      <c r="E15" s="21"/>
    </row>
    <row r="16" spans="1:5" s="56" customFormat="1" ht="25.5">
      <c r="A16" s="219"/>
      <c r="B16" s="218" t="s">
        <v>14</v>
      </c>
      <c r="C16" s="219"/>
      <c r="D16" s="232">
        <f>+D15</f>
        <v>894.6</v>
      </c>
      <c r="E16" s="21"/>
    </row>
    <row r="17" spans="1:5">
      <c r="A17" s="60"/>
      <c r="C17" s="233" t="s">
        <v>510</v>
      </c>
      <c r="D17" s="234">
        <f>D13+D16</f>
        <v>14399.300000000001</v>
      </c>
      <c r="E17" s="115"/>
    </row>
    <row r="18" spans="1:5" s="56" customFormat="1">
      <c r="A18" s="60"/>
      <c r="B18" s="61"/>
      <c r="C18" s="60"/>
      <c r="D18" s="63"/>
    </row>
    <row r="19" spans="1:5" ht="28.9" customHeight="1">
      <c r="A19" s="240" t="s">
        <v>15</v>
      </c>
      <c r="B19" s="241"/>
      <c r="C19" s="241"/>
      <c r="D19" s="241"/>
      <c r="E19" s="115"/>
    </row>
    <row r="20" spans="1:5" s="62" customFormat="1" ht="15" customHeight="1">
      <c r="A20" s="327" t="s">
        <v>71</v>
      </c>
      <c r="B20" s="327"/>
      <c r="C20" s="327"/>
      <c r="D20" s="327"/>
      <c r="E20" s="210"/>
    </row>
    <row r="21" spans="1:5">
      <c r="A21" s="46">
        <v>1</v>
      </c>
      <c r="B21" s="21" t="s">
        <v>81</v>
      </c>
      <c r="C21" s="46"/>
      <c r="D21" s="59">
        <v>0</v>
      </c>
      <c r="E21" s="115"/>
    </row>
    <row r="22" spans="1:5">
      <c r="A22" s="46">
        <v>2</v>
      </c>
      <c r="B22" s="21"/>
      <c r="C22" s="46"/>
      <c r="D22" s="59"/>
      <c r="E22" s="115"/>
    </row>
    <row r="23" spans="1:5">
      <c r="A23" s="46">
        <v>3</v>
      </c>
      <c r="B23" s="21"/>
      <c r="C23" s="46"/>
      <c r="D23" s="59"/>
      <c r="E23" s="115"/>
    </row>
    <row r="24" spans="1:5" ht="25.5">
      <c r="A24" s="219"/>
      <c r="B24" s="218" t="s">
        <v>14</v>
      </c>
      <c r="C24" s="219"/>
      <c r="D24" s="239">
        <f>SUM(D21:D23)</f>
        <v>0</v>
      </c>
      <c r="E24" s="115"/>
    </row>
    <row r="25" spans="1:5">
      <c r="A25" s="60"/>
      <c r="C25" s="233" t="s">
        <v>510</v>
      </c>
      <c r="D25" s="234">
        <v>0</v>
      </c>
      <c r="E25" s="115"/>
    </row>
    <row r="26" spans="1:5" ht="15" customHeight="1">
      <c r="A26" s="320"/>
      <c r="B26" s="320"/>
      <c r="C26" s="320"/>
      <c r="D26" s="320"/>
    </row>
    <row r="27" spans="1:5" ht="12.75" customHeight="1">
      <c r="A27" s="330"/>
      <c r="B27" s="331"/>
      <c r="C27" s="331"/>
      <c r="D27" s="331"/>
    </row>
    <row r="28" spans="1:5" ht="13.9" customHeight="1">
      <c r="A28" s="329" t="s">
        <v>92</v>
      </c>
      <c r="B28" s="329"/>
      <c r="C28" s="329"/>
      <c r="D28" s="329"/>
      <c r="E28" s="115"/>
    </row>
    <row r="29" spans="1:5">
      <c r="A29" s="328" t="s">
        <v>188</v>
      </c>
      <c r="B29" s="328"/>
      <c r="C29" s="328"/>
      <c r="D29" s="328"/>
      <c r="E29" s="115"/>
    </row>
    <row r="30" spans="1:5" ht="51">
      <c r="A30" s="36" t="s">
        <v>37</v>
      </c>
      <c r="B30" s="36" t="s">
        <v>60</v>
      </c>
      <c r="C30" s="36" t="s">
        <v>12</v>
      </c>
      <c r="D30" s="36" t="s">
        <v>13</v>
      </c>
      <c r="E30" s="115"/>
    </row>
    <row r="31" spans="1:5">
      <c r="A31" s="327" t="s">
        <v>92</v>
      </c>
      <c r="B31" s="327"/>
      <c r="C31" s="327"/>
      <c r="D31" s="327"/>
      <c r="E31" s="115"/>
    </row>
    <row r="32" spans="1:5">
      <c r="A32" s="215" t="s">
        <v>59</v>
      </c>
      <c r="B32" s="215"/>
      <c r="C32" s="215"/>
      <c r="D32" s="215"/>
      <c r="E32" s="115"/>
    </row>
    <row r="33" spans="1:5">
      <c r="A33" s="8">
        <v>1</v>
      </c>
      <c r="B33" s="98" t="s">
        <v>189</v>
      </c>
      <c r="C33" s="99">
        <v>2020</v>
      </c>
      <c r="D33" s="100">
        <v>8665.35</v>
      </c>
      <c r="E33" s="115"/>
    </row>
    <row r="34" spans="1:5">
      <c r="A34" s="8">
        <v>2</v>
      </c>
      <c r="B34" s="101" t="s">
        <v>190</v>
      </c>
      <c r="C34" s="102">
        <v>2023</v>
      </c>
      <c r="D34" s="103">
        <v>2300</v>
      </c>
      <c r="E34" s="115"/>
    </row>
    <row r="35" spans="1:5">
      <c r="A35" s="8">
        <v>3</v>
      </c>
      <c r="B35" s="101" t="s">
        <v>190</v>
      </c>
      <c r="C35" s="102">
        <v>2023</v>
      </c>
      <c r="D35" s="103">
        <v>2300</v>
      </c>
      <c r="E35" s="115"/>
    </row>
    <row r="36" spans="1:5">
      <c r="A36" s="8">
        <v>4</v>
      </c>
      <c r="B36" s="101" t="s">
        <v>190</v>
      </c>
      <c r="C36" s="102">
        <v>2023</v>
      </c>
      <c r="D36" s="103">
        <v>2300</v>
      </c>
      <c r="E36" s="115"/>
    </row>
    <row r="37" spans="1:5">
      <c r="A37" s="8">
        <v>5</v>
      </c>
      <c r="B37" s="101" t="s">
        <v>190</v>
      </c>
      <c r="C37" s="102">
        <v>2023</v>
      </c>
      <c r="D37" s="103">
        <v>2300</v>
      </c>
      <c r="E37" s="115"/>
    </row>
    <row r="38" spans="1:5">
      <c r="A38" s="8">
        <v>6</v>
      </c>
      <c r="B38" s="101" t="s">
        <v>190</v>
      </c>
      <c r="C38" s="102">
        <v>2023</v>
      </c>
      <c r="D38" s="103">
        <v>2300</v>
      </c>
      <c r="E38" s="115"/>
    </row>
    <row r="39" spans="1:5" ht="25.5">
      <c r="A39" s="8">
        <v>7</v>
      </c>
      <c r="B39" s="101" t="s">
        <v>191</v>
      </c>
      <c r="C39" s="102">
        <v>2023</v>
      </c>
      <c r="D39" s="103">
        <v>10086</v>
      </c>
      <c r="E39" s="115"/>
    </row>
    <row r="40" spans="1:5" ht="25.5">
      <c r="A40" s="8">
        <v>8</v>
      </c>
      <c r="B40" s="101" t="s">
        <v>191</v>
      </c>
      <c r="C40" s="102">
        <v>2023</v>
      </c>
      <c r="D40" s="103">
        <v>10086</v>
      </c>
      <c r="E40" s="115"/>
    </row>
    <row r="41" spans="1:5" ht="25.5">
      <c r="A41" s="8">
        <v>9</v>
      </c>
      <c r="B41" s="101" t="s">
        <v>191</v>
      </c>
      <c r="C41" s="102">
        <v>2023</v>
      </c>
      <c r="D41" s="103">
        <v>10086</v>
      </c>
      <c r="E41" s="115"/>
    </row>
    <row r="42" spans="1:5" ht="15" customHeight="1">
      <c r="A42" s="8">
        <v>10</v>
      </c>
      <c r="B42" s="101" t="s">
        <v>191</v>
      </c>
      <c r="C42" s="102">
        <v>2023</v>
      </c>
      <c r="D42" s="103">
        <v>10086</v>
      </c>
      <c r="E42" s="115"/>
    </row>
    <row r="43" spans="1:5" ht="15" customHeight="1">
      <c r="A43" s="8">
        <v>11</v>
      </c>
      <c r="B43" s="101" t="s">
        <v>191</v>
      </c>
      <c r="C43" s="102">
        <v>2023</v>
      </c>
      <c r="D43" s="103">
        <v>10086</v>
      </c>
      <c r="E43" s="115"/>
    </row>
    <row r="44" spans="1:5" ht="15" customHeight="1">
      <c r="A44" s="8">
        <v>12</v>
      </c>
      <c r="B44" s="104" t="s">
        <v>192</v>
      </c>
      <c r="C44" s="105">
        <v>2020</v>
      </c>
      <c r="D44" s="106">
        <v>5970</v>
      </c>
      <c r="E44" s="115"/>
    </row>
    <row r="45" spans="1:5" ht="15" customHeight="1">
      <c r="A45" s="8">
        <v>13</v>
      </c>
      <c r="B45" s="104" t="s">
        <v>192</v>
      </c>
      <c r="C45" s="105">
        <v>2020</v>
      </c>
      <c r="D45" s="106">
        <v>5970</v>
      </c>
      <c r="E45" s="115"/>
    </row>
    <row r="46" spans="1:5" ht="15" customHeight="1">
      <c r="A46" s="8">
        <v>14</v>
      </c>
      <c r="B46" s="104" t="s">
        <v>192</v>
      </c>
      <c r="C46" s="105">
        <v>2020</v>
      </c>
      <c r="D46" s="106">
        <v>5970</v>
      </c>
      <c r="E46" s="115"/>
    </row>
    <row r="47" spans="1:5" ht="15" customHeight="1">
      <c r="A47" s="8">
        <v>15</v>
      </c>
      <c r="B47" s="104" t="s">
        <v>192</v>
      </c>
      <c r="C47" s="105">
        <v>2020</v>
      </c>
      <c r="D47" s="106">
        <v>5970</v>
      </c>
      <c r="E47" s="115"/>
    </row>
    <row r="48" spans="1:5" ht="15" customHeight="1">
      <c r="A48" s="8">
        <v>16</v>
      </c>
      <c r="B48" s="104" t="s">
        <v>192</v>
      </c>
      <c r="C48" s="105">
        <v>2020</v>
      </c>
      <c r="D48" s="106">
        <v>5970</v>
      </c>
      <c r="E48" s="115"/>
    </row>
    <row r="49" spans="1:5">
      <c r="A49" s="8">
        <v>17</v>
      </c>
      <c r="B49" s="104" t="s">
        <v>192</v>
      </c>
      <c r="C49" s="105">
        <v>2020</v>
      </c>
      <c r="D49" s="106">
        <v>5970</v>
      </c>
      <c r="E49" s="115"/>
    </row>
    <row r="50" spans="1:5">
      <c r="A50" s="8">
        <v>18</v>
      </c>
      <c r="B50" s="104" t="s">
        <v>192</v>
      </c>
      <c r="C50" s="105">
        <v>2020</v>
      </c>
      <c r="D50" s="106">
        <v>5970</v>
      </c>
      <c r="E50" s="115"/>
    </row>
    <row r="51" spans="1:5">
      <c r="A51" s="8">
        <v>19</v>
      </c>
      <c r="B51" s="104" t="s">
        <v>192</v>
      </c>
      <c r="C51" s="105">
        <v>2020</v>
      </c>
      <c r="D51" s="106">
        <v>5970</v>
      </c>
      <c r="E51" s="115"/>
    </row>
    <row r="52" spans="1:5" ht="15.75" customHeight="1">
      <c r="A52" s="8">
        <v>20</v>
      </c>
      <c r="B52" s="104" t="s">
        <v>192</v>
      </c>
      <c r="C52" s="105">
        <v>2020</v>
      </c>
      <c r="D52" s="106">
        <v>5970</v>
      </c>
      <c r="E52" s="115"/>
    </row>
    <row r="53" spans="1:5">
      <c r="A53" s="8">
        <v>21</v>
      </c>
      <c r="B53" s="104" t="s">
        <v>192</v>
      </c>
      <c r="C53" s="105">
        <v>2020</v>
      </c>
      <c r="D53" s="106">
        <v>5970</v>
      </c>
      <c r="E53" s="115"/>
    </row>
    <row r="54" spans="1:5">
      <c r="A54" s="8">
        <v>22</v>
      </c>
      <c r="B54" s="104" t="s">
        <v>192</v>
      </c>
      <c r="C54" s="105">
        <v>2020</v>
      </c>
      <c r="D54" s="106">
        <v>5970</v>
      </c>
      <c r="E54" s="115"/>
    </row>
    <row r="55" spans="1:5">
      <c r="A55" s="8">
        <v>23</v>
      </c>
      <c r="B55" s="104" t="s">
        <v>192</v>
      </c>
      <c r="C55" s="105">
        <v>2020</v>
      </c>
      <c r="D55" s="106">
        <v>5970</v>
      </c>
      <c r="E55" s="115"/>
    </row>
    <row r="56" spans="1:5">
      <c r="A56" s="8">
        <v>24</v>
      </c>
      <c r="B56" s="104" t="s">
        <v>192</v>
      </c>
      <c r="C56" s="105">
        <v>2020</v>
      </c>
      <c r="D56" s="106">
        <v>5970</v>
      </c>
      <c r="E56" s="115"/>
    </row>
    <row r="57" spans="1:5" ht="16.5" customHeight="1">
      <c r="A57" s="8">
        <v>25</v>
      </c>
      <c r="B57" s="104" t="s">
        <v>192</v>
      </c>
      <c r="C57" s="105">
        <v>2020</v>
      </c>
      <c r="D57" s="106">
        <v>5970</v>
      </c>
      <c r="E57" s="115"/>
    </row>
    <row r="58" spans="1:5" s="62" customFormat="1">
      <c r="A58" s="8">
        <v>26</v>
      </c>
      <c r="B58" s="104" t="s">
        <v>193</v>
      </c>
      <c r="C58" s="105">
        <v>2020</v>
      </c>
      <c r="D58" s="106">
        <v>6320</v>
      </c>
      <c r="E58" s="210"/>
    </row>
    <row r="59" spans="1:5">
      <c r="A59" s="8">
        <v>27</v>
      </c>
      <c r="B59" s="104" t="s">
        <v>194</v>
      </c>
      <c r="C59" s="105">
        <v>2021</v>
      </c>
      <c r="D59" s="106">
        <v>7749</v>
      </c>
      <c r="E59" s="115"/>
    </row>
    <row r="60" spans="1:5">
      <c r="A60" s="8">
        <v>28</v>
      </c>
      <c r="B60" s="104" t="s">
        <v>194</v>
      </c>
      <c r="C60" s="105">
        <v>2021</v>
      </c>
      <c r="D60" s="106">
        <v>7749</v>
      </c>
      <c r="E60" s="115"/>
    </row>
    <row r="61" spans="1:5">
      <c r="A61" s="8">
        <v>29</v>
      </c>
      <c r="B61" s="104" t="s">
        <v>194</v>
      </c>
      <c r="C61" s="105">
        <v>2021</v>
      </c>
      <c r="D61" s="106">
        <v>7749</v>
      </c>
      <c r="E61" s="115"/>
    </row>
    <row r="62" spans="1:5">
      <c r="A62" s="8">
        <v>30</v>
      </c>
      <c r="B62" s="104" t="s">
        <v>194</v>
      </c>
      <c r="C62" s="105">
        <v>2021</v>
      </c>
      <c r="D62" s="106">
        <v>7749</v>
      </c>
      <c r="E62" s="115"/>
    </row>
    <row r="63" spans="1:5">
      <c r="A63" s="8">
        <v>31</v>
      </c>
      <c r="B63" s="104" t="s">
        <v>194</v>
      </c>
      <c r="C63" s="105">
        <v>2021</v>
      </c>
      <c r="D63" s="106">
        <v>7749</v>
      </c>
      <c r="E63" s="115"/>
    </row>
    <row r="64" spans="1:5">
      <c r="A64" s="8">
        <v>32</v>
      </c>
      <c r="B64" s="104" t="s">
        <v>194</v>
      </c>
      <c r="C64" s="105">
        <v>2021</v>
      </c>
      <c r="D64" s="106">
        <v>7749</v>
      </c>
      <c r="E64" s="115"/>
    </row>
    <row r="65" spans="1:5">
      <c r="A65" s="8">
        <v>33</v>
      </c>
      <c r="B65" s="104" t="s">
        <v>194</v>
      </c>
      <c r="C65" s="105">
        <v>2021</v>
      </c>
      <c r="D65" s="106">
        <v>7749</v>
      </c>
      <c r="E65" s="115"/>
    </row>
    <row r="66" spans="1:5">
      <c r="A66" s="8">
        <v>34</v>
      </c>
      <c r="B66" s="104" t="s">
        <v>194</v>
      </c>
      <c r="C66" s="105">
        <v>2021</v>
      </c>
      <c r="D66" s="106">
        <v>7749</v>
      </c>
      <c r="E66" s="115"/>
    </row>
    <row r="67" spans="1:5">
      <c r="A67" s="8">
        <v>35</v>
      </c>
      <c r="B67" s="104" t="s">
        <v>194</v>
      </c>
      <c r="C67" s="105">
        <v>2021</v>
      </c>
      <c r="D67" s="106">
        <v>7749</v>
      </c>
      <c r="E67" s="115"/>
    </row>
    <row r="68" spans="1:5">
      <c r="A68" s="8">
        <v>36</v>
      </c>
      <c r="B68" s="104" t="s">
        <v>194</v>
      </c>
      <c r="C68" s="105">
        <v>2021</v>
      </c>
      <c r="D68" s="106">
        <v>7749</v>
      </c>
      <c r="E68" s="115"/>
    </row>
    <row r="69" spans="1:5">
      <c r="A69" s="8">
        <v>37</v>
      </c>
      <c r="B69" s="104" t="s">
        <v>194</v>
      </c>
      <c r="C69" s="105">
        <v>2021</v>
      </c>
      <c r="D69" s="106">
        <v>7749</v>
      </c>
      <c r="E69" s="115"/>
    </row>
    <row r="70" spans="1:5">
      <c r="A70" s="8">
        <v>38</v>
      </c>
      <c r="B70" s="104" t="s">
        <v>194</v>
      </c>
      <c r="C70" s="105">
        <v>2021</v>
      </c>
      <c r="D70" s="106">
        <v>7749</v>
      </c>
      <c r="E70" s="115"/>
    </row>
    <row r="71" spans="1:5">
      <c r="A71" s="8">
        <v>39</v>
      </c>
      <c r="B71" s="104" t="s">
        <v>195</v>
      </c>
      <c r="C71" s="105">
        <v>2023</v>
      </c>
      <c r="D71" s="106">
        <v>5350.5</v>
      </c>
      <c r="E71" s="115"/>
    </row>
    <row r="72" spans="1:5">
      <c r="A72" s="8">
        <v>40</v>
      </c>
      <c r="B72" s="104" t="s">
        <v>195</v>
      </c>
      <c r="C72" s="105">
        <v>2023</v>
      </c>
      <c r="D72" s="106">
        <v>5350.5</v>
      </c>
      <c r="E72" s="115"/>
    </row>
    <row r="73" spans="1:5">
      <c r="A73" s="8">
        <v>41</v>
      </c>
      <c r="B73" s="104" t="s">
        <v>195</v>
      </c>
      <c r="C73" s="105">
        <v>2023</v>
      </c>
      <c r="D73" s="106">
        <v>5350.5</v>
      </c>
      <c r="E73" s="115"/>
    </row>
    <row r="74" spans="1:5" ht="15.75" customHeight="1">
      <c r="A74" s="8">
        <v>42</v>
      </c>
      <c r="B74" s="104" t="s">
        <v>195</v>
      </c>
      <c r="C74" s="105">
        <v>2023</v>
      </c>
      <c r="D74" s="106">
        <v>5350.5</v>
      </c>
      <c r="E74" s="115"/>
    </row>
    <row r="75" spans="1:5" ht="15.75" customHeight="1">
      <c r="A75" s="8">
        <v>43</v>
      </c>
      <c r="B75" s="104" t="s">
        <v>195</v>
      </c>
      <c r="C75" s="105">
        <v>2023</v>
      </c>
      <c r="D75" s="106">
        <v>5350.5</v>
      </c>
      <c r="E75" s="115"/>
    </row>
    <row r="76" spans="1:5" ht="15.75" customHeight="1">
      <c r="A76" s="8">
        <v>44</v>
      </c>
      <c r="B76" s="104" t="s">
        <v>195</v>
      </c>
      <c r="C76" s="105">
        <v>2023</v>
      </c>
      <c r="D76" s="106">
        <v>5350.5</v>
      </c>
      <c r="E76" s="115"/>
    </row>
    <row r="77" spans="1:5" ht="15.75" customHeight="1">
      <c r="A77" s="8">
        <v>45</v>
      </c>
      <c r="B77" s="104" t="s">
        <v>195</v>
      </c>
      <c r="C77" s="105">
        <v>2023</v>
      </c>
      <c r="D77" s="106">
        <v>5350.5</v>
      </c>
      <c r="E77" s="115"/>
    </row>
    <row r="78" spans="1:5" ht="15.75" customHeight="1">
      <c r="A78" s="8">
        <v>46</v>
      </c>
      <c r="B78" s="104" t="s">
        <v>195</v>
      </c>
      <c r="C78" s="105">
        <v>2023</v>
      </c>
      <c r="D78" s="106">
        <v>5350.5</v>
      </c>
      <c r="E78" s="115"/>
    </row>
    <row r="79" spans="1:5" ht="15.75" customHeight="1">
      <c r="A79" s="8">
        <v>47</v>
      </c>
      <c r="B79" s="104" t="s">
        <v>195</v>
      </c>
      <c r="C79" s="105">
        <v>2023</v>
      </c>
      <c r="D79" s="106">
        <v>5350.5</v>
      </c>
      <c r="E79" s="115"/>
    </row>
    <row r="80" spans="1:5" ht="15.75" customHeight="1">
      <c r="A80" s="8">
        <v>48</v>
      </c>
      <c r="B80" s="104" t="s">
        <v>195</v>
      </c>
      <c r="C80" s="105">
        <v>2023</v>
      </c>
      <c r="D80" s="106">
        <v>5350.5</v>
      </c>
      <c r="E80" s="115"/>
    </row>
    <row r="81" spans="1:5" ht="15.75" customHeight="1">
      <c r="A81" s="219"/>
      <c r="B81" s="218" t="s">
        <v>14</v>
      </c>
      <c r="C81" s="219"/>
      <c r="D81" s="220">
        <f>SUM(D33:D80)</f>
        <v>306988.34999999998</v>
      </c>
      <c r="E81" s="115"/>
    </row>
    <row r="82" spans="1:5" ht="15.75" customHeight="1">
      <c r="A82" s="328" t="s">
        <v>196</v>
      </c>
      <c r="B82" s="328"/>
      <c r="C82" s="328"/>
      <c r="D82" s="328"/>
      <c r="E82" s="115"/>
    </row>
    <row r="83" spans="1:5" ht="15.75" customHeight="1">
      <c r="A83" s="8">
        <v>1</v>
      </c>
      <c r="B83" s="104" t="s">
        <v>197</v>
      </c>
      <c r="C83" s="111">
        <v>2022</v>
      </c>
      <c r="D83" s="107">
        <v>4920</v>
      </c>
      <c r="E83" s="115"/>
    </row>
    <row r="84" spans="1:5" ht="25.5">
      <c r="A84" s="8">
        <v>2</v>
      </c>
      <c r="B84" s="104" t="s">
        <v>197</v>
      </c>
      <c r="C84" s="111">
        <v>2022</v>
      </c>
      <c r="D84" s="107">
        <v>4920</v>
      </c>
      <c r="E84" s="115"/>
    </row>
    <row r="85" spans="1:5" ht="16.5" customHeight="1">
      <c r="A85" s="8">
        <v>3</v>
      </c>
      <c r="B85" s="104" t="s">
        <v>198</v>
      </c>
      <c r="C85" s="111">
        <v>2023</v>
      </c>
      <c r="D85" s="107">
        <v>5995</v>
      </c>
      <c r="E85" s="115"/>
    </row>
    <row r="86" spans="1:5">
      <c r="A86" s="8">
        <v>4</v>
      </c>
      <c r="B86" s="104" t="s">
        <v>198</v>
      </c>
      <c r="C86" s="111">
        <v>2023</v>
      </c>
      <c r="D86" s="107">
        <v>5995</v>
      </c>
      <c r="E86" s="115"/>
    </row>
    <row r="87" spans="1:5">
      <c r="A87" s="8">
        <v>5</v>
      </c>
      <c r="B87" s="104" t="s">
        <v>198</v>
      </c>
      <c r="C87" s="111">
        <v>2023</v>
      </c>
      <c r="D87" s="107">
        <v>5995</v>
      </c>
      <c r="E87" s="115"/>
    </row>
    <row r="88" spans="1:5">
      <c r="A88" s="8">
        <v>6</v>
      </c>
      <c r="B88" s="104" t="s">
        <v>198</v>
      </c>
      <c r="C88" s="111">
        <v>2023</v>
      </c>
      <c r="D88" s="107">
        <v>5995</v>
      </c>
      <c r="E88" s="115"/>
    </row>
    <row r="89" spans="1:5">
      <c r="A89" s="8">
        <v>7</v>
      </c>
      <c r="B89" s="104" t="s">
        <v>198</v>
      </c>
      <c r="C89" s="111">
        <v>2023</v>
      </c>
      <c r="D89" s="107">
        <v>5995</v>
      </c>
      <c r="E89" s="115"/>
    </row>
    <row r="90" spans="1:5">
      <c r="A90" s="8"/>
      <c r="B90" s="99" t="s">
        <v>199</v>
      </c>
      <c r="C90" s="99">
        <v>2022</v>
      </c>
      <c r="D90" s="108">
        <v>5166</v>
      </c>
      <c r="E90" s="115"/>
    </row>
    <row r="91" spans="1:5" s="56" customFormat="1">
      <c r="A91" s="237"/>
      <c r="B91" s="238" t="s">
        <v>511</v>
      </c>
      <c r="C91" s="237"/>
      <c r="D91" s="239">
        <f>SUM(D83:D89)</f>
        <v>39815</v>
      </c>
      <c r="E91" s="21"/>
    </row>
    <row r="92" spans="1:5">
      <c r="A92" s="60"/>
      <c r="C92" s="233" t="s">
        <v>510</v>
      </c>
      <c r="D92" s="234">
        <f>D81+D91</f>
        <v>346803.35</v>
      </c>
      <c r="E92" s="115"/>
    </row>
    <row r="93" spans="1:5">
      <c r="A93" s="60"/>
      <c r="B93" s="61"/>
      <c r="C93" s="60"/>
      <c r="D93" s="63"/>
    </row>
    <row r="94" spans="1:5">
      <c r="A94" s="328" t="s">
        <v>200</v>
      </c>
      <c r="B94" s="328"/>
      <c r="C94" s="328"/>
      <c r="D94" s="328"/>
      <c r="E94" s="115"/>
    </row>
    <row r="95" spans="1:5" ht="38.25" customHeight="1">
      <c r="A95" s="8">
        <v>1</v>
      </c>
      <c r="B95" s="99" t="s">
        <v>201</v>
      </c>
      <c r="C95" s="99">
        <v>2006</v>
      </c>
      <c r="D95" s="100">
        <v>18817.28</v>
      </c>
      <c r="E95" s="323" t="s">
        <v>490</v>
      </c>
    </row>
    <row r="96" spans="1:5" ht="17.25" customHeight="1">
      <c r="A96" s="8">
        <v>2</v>
      </c>
      <c r="B96" s="98" t="s">
        <v>202</v>
      </c>
      <c r="C96" s="99">
        <v>2009</v>
      </c>
      <c r="D96" s="100">
        <v>32643.45</v>
      </c>
      <c r="E96" s="323"/>
    </row>
    <row r="97" spans="1:5" ht="12.6" customHeight="1">
      <c r="A97" s="8">
        <v>3</v>
      </c>
      <c r="B97" s="98" t="s">
        <v>203</v>
      </c>
      <c r="C97" s="99">
        <v>2011</v>
      </c>
      <c r="D97" s="100">
        <v>22567.09</v>
      </c>
      <c r="E97" s="323"/>
    </row>
    <row r="98" spans="1:5">
      <c r="A98" s="8">
        <v>4</v>
      </c>
      <c r="B98" s="98" t="s">
        <v>204</v>
      </c>
      <c r="C98" s="99">
        <v>2012</v>
      </c>
      <c r="D98" s="100">
        <v>3324.69</v>
      </c>
      <c r="E98" s="323"/>
    </row>
    <row r="99" spans="1:5">
      <c r="A99" s="8">
        <v>5</v>
      </c>
      <c r="B99" s="98" t="s">
        <v>205</v>
      </c>
      <c r="C99" s="99">
        <v>2018</v>
      </c>
      <c r="D99" s="100">
        <v>38591</v>
      </c>
      <c r="E99" s="323"/>
    </row>
    <row r="100" spans="1:5">
      <c r="A100" s="8">
        <v>6</v>
      </c>
      <c r="B100" s="98" t="s">
        <v>205</v>
      </c>
      <c r="C100" s="99">
        <v>2018</v>
      </c>
      <c r="D100" s="100">
        <v>38591</v>
      </c>
      <c r="E100" s="323"/>
    </row>
    <row r="101" spans="1:5">
      <c r="A101" s="8">
        <v>7</v>
      </c>
      <c r="B101" s="98" t="s">
        <v>206</v>
      </c>
      <c r="C101" s="99">
        <v>2018</v>
      </c>
      <c r="D101" s="100">
        <v>9000</v>
      </c>
      <c r="E101" s="323"/>
    </row>
    <row r="102" spans="1:5">
      <c r="A102" s="8">
        <v>8</v>
      </c>
      <c r="B102" s="98" t="s">
        <v>207</v>
      </c>
      <c r="C102" s="98">
        <v>2009</v>
      </c>
      <c r="D102" s="109">
        <v>76332.100000000006</v>
      </c>
      <c r="E102" s="323"/>
    </row>
    <row r="103" spans="1:5">
      <c r="A103" s="8">
        <v>9</v>
      </c>
      <c r="B103" s="98" t="s">
        <v>208</v>
      </c>
      <c r="C103" s="98">
        <v>2022</v>
      </c>
      <c r="D103" s="109">
        <v>23554.5</v>
      </c>
      <c r="E103" s="323"/>
    </row>
    <row r="104" spans="1:5">
      <c r="A104" s="8">
        <v>10</v>
      </c>
      <c r="B104" s="98" t="s">
        <v>209</v>
      </c>
      <c r="C104" s="98">
        <v>2012</v>
      </c>
      <c r="D104" s="109">
        <v>32841</v>
      </c>
      <c r="E104" s="323"/>
    </row>
    <row r="105" spans="1:5" ht="25.5">
      <c r="A105" s="8">
        <v>11</v>
      </c>
      <c r="B105" s="98" t="s">
        <v>210</v>
      </c>
      <c r="C105" s="98">
        <v>2014</v>
      </c>
      <c r="D105" s="109">
        <v>74865</v>
      </c>
      <c r="E105" s="323"/>
    </row>
    <row r="106" spans="1:5" ht="20.25" customHeight="1">
      <c r="A106" s="8">
        <v>12</v>
      </c>
      <c r="B106" s="102" t="s">
        <v>211</v>
      </c>
      <c r="C106" s="102">
        <v>2012</v>
      </c>
      <c r="D106" s="110">
        <v>3399.72</v>
      </c>
      <c r="E106" s="323"/>
    </row>
    <row r="107" spans="1:5">
      <c r="A107" s="8">
        <v>13</v>
      </c>
      <c r="B107" s="111" t="s">
        <v>212</v>
      </c>
      <c r="C107" s="111">
        <v>2016</v>
      </c>
      <c r="D107" s="112">
        <v>4490</v>
      </c>
      <c r="E107" s="323"/>
    </row>
    <row r="108" spans="1:5">
      <c r="A108" s="8"/>
      <c r="B108" s="211" t="s">
        <v>213</v>
      </c>
      <c r="C108" s="105"/>
      <c r="D108" s="212">
        <f>SUM(D95:D107)</f>
        <v>379016.82999999996</v>
      </c>
      <c r="E108" s="323"/>
    </row>
    <row r="109" spans="1:5">
      <c r="A109" s="328" t="s">
        <v>214</v>
      </c>
      <c r="B109" s="328"/>
      <c r="C109" s="328"/>
      <c r="D109" s="328"/>
      <c r="E109" s="323"/>
    </row>
    <row r="110" spans="1:5" ht="25.5" customHeight="1">
      <c r="A110" s="8"/>
      <c r="B110" s="113" t="s">
        <v>215</v>
      </c>
      <c r="C110" s="113">
        <v>2017</v>
      </c>
      <c r="D110" s="107">
        <v>6864.63</v>
      </c>
      <c r="E110" s="323"/>
    </row>
    <row r="111" spans="1:5" ht="25.5" customHeight="1">
      <c r="A111" s="8"/>
      <c r="B111" s="113" t="s">
        <v>215</v>
      </c>
      <c r="C111" s="111">
        <v>2017</v>
      </c>
      <c r="D111" s="107">
        <v>6864.63</v>
      </c>
      <c r="E111" s="323"/>
    </row>
    <row r="112" spans="1:5">
      <c r="A112" s="8"/>
      <c r="B112" s="211" t="s">
        <v>213</v>
      </c>
      <c r="C112" s="105"/>
      <c r="D112" s="214">
        <f>SUM(D110:D111)</f>
        <v>13729.26</v>
      </c>
      <c r="E112" s="323"/>
    </row>
    <row r="113" spans="1:5">
      <c r="A113" s="60"/>
      <c r="C113" s="233" t="s">
        <v>510</v>
      </c>
      <c r="D113" s="234">
        <f>+D112+D108</f>
        <v>392746.08999999997</v>
      </c>
      <c r="E113" s="115"/>
    </row>
    <row r="114" spans="1:5">
      <c r="A114" s="71"/>
      <c r="B114" s="72"/>
      <c r="C114" s="71"/>
      <c r="D114" s="73"/>
    </row>
    <row r="115" spans="1:5" ht="13.9" customHeight="1">
      <c r="A115" s="321" t="s">
        <v>98</v>
      </c>
      <c r="B115" s="324"/>
      <c r="C115" s="324"/>
      <c r="D115" s="324"/>
      <c r="E115" s="115"/>
    </row>
    <row r="116" spans="1:5" ht="51.75" thickBot="1">
      <c r="A116" s="117" t="s">
        <v>37</v>
      </c>
      <c r="B116" s="118" t="s">
        <v>60</v>
      </c>
      <c r="C116" s="118" t="s">
        <v>12</v>
      </c>
      <c r="D116" s="221" t="s">
        <v>13</v>
      </c>
      <c r="E116" s="115"/>
    </row>
    <row r="117" spans="1:5" ht="13.5" thickBot="1">
      <c r="A117" s="53" t="s">
        <v>59</v>
      </c>
      <c r="B117" s="53"/>
      <c r="C117" s="64"/>
      <c r="D117" s="222"/>
      <c r="E117" s="115"/>
    </row>
    <row r="118" spans="1:5" ht="13.5" thickBot="1">
      <c r="A118" s="54">
        <v>1</v>
      </c>
      <c r="B118" s="55"/>
      <c r="C118" s="68"/>
      <c r="D118" s="223"/>
      <c r="E118" s="115"/>
    </row>
    <row r="119" spans="1:5" ht="26.25" thickBot="1">
      <c r="A119" s="57"/>
      <c r="B119" s="58" t="s">
        <v>14</v>
      </c>
      <c r="C119" s="57"/>
      <c r="D119" s="224"/>
      <c r="E119" s="115"/>
    </row>
    <row r="120" spans="1:5" ht="13.5" thickBot="1">
      <c r="A120" s="325" t="s">
        <v>43</v>
      </c>
      <c r="B120" s="326"/>
      <c r="C120" s="326"/>
      <c r="D120" s="326"/>
      <c r="E120" s="115"/>
    </row>
    <row r="121" spans="1:5" ht="13.5" thickBot="1">
      <c r="A121" s="54">
        <v>1</v>
      </c>
      <c r="B121" s="55"/>
      <c r="C121" s="69"/>
      <c r="D121" s="223"/>
      <c r="E121" s="115"/>
    </row>
    <row r="122" spans="1:5" ht="26.25" thickBot="1">
      <c r="A122" s="57"/>
      <c r="B122" s="58" t="s">
        <v>14</v>
      </c>
      <c r="C122" s="57"/>
      <c r="D122" s="225">
        <f>SUM(D121:D121)</f>
        <v>0</v>
      </c>
      <c r="E122" s="115"/>
    </row>
    <row r="123" spans="1:5">
      <c r="A123" s="60"/>
      <c r="B123" s="61"/>
      <c r="C123" s="60"/>
      <c r="D123" s="63"/>
    </row>
    <row r="124" spans="1:5" ht="13.9" customHeight="1">
      <c r="A124" s="321" t="s">
        <v>147</v>
      </c>
      <c r="B124" s="324"/>
      <c r="C124" s="324"/>
      <c r="D124" s="324"/>
      <c r="E124" s="115"/>
    </row>
    <row r="125" spans="1:5">
      <c r="A125" s="332" t="s">
        <v>59</v>
      </c>
      <c r="B125" s="333"/>
      <c r="C125" s="333"/>
      <c r="D125" s="333"/>
      <c r="E125" s="115"/>
    </row>
    <row r="126" spans="1:5" ht="51">
      <c r="A126" s="36" t="s">
        <v>37</v>
      </c>
      <c r="B126" s="36" t="s">
        <v>60</v>
      </c>
      <c r="C126" s="36" t="s">
        <v>12</v>
      </c>
      <c r="D126" s="235" t="s">
        <v>13</v>
      </c>
      <c r="E126" s="115"/>
    </row>
    <row r="127" spans="1:5">
      <c r="A127" s="215" t="s">
        <v>59</v>
      </c>
      <c r="B127" s="215"/>
      <c r="C127" s="215"/>
      <c r="D127" s="236"/>
      <c r="E127" s="115"/>
    </row>
    <row r="128" spans="1:5">
      <c r="A128" s="8">
        <v>1</v>
      </c>
      <c r="B128" s="21" t="s">
        <v>216</v>
      </c>
      <c r="C128" s="18">
        <v>2023</v>
      </c>
      <c r="D128" s="226">
        <v>2591.5500000000002</v>
      </c>
      <c r="E128" s="115"/>
    </row>
    <row r="129" spans="1:5">
      <c r="A129" s="8">
        <v>2</v>
      </c>
      <c r="B129" s="21" t="s">
        <v>79</v>
      </c>
      <c r="C129" s="18">
        <v>2023</v>
      </c>
      <c r="D129" s="226">
        <v>590.4</v>
      </c>
      <c r="E129" s="115"/>
    </row>
    <row r="130" spans="1:5">
      <c r="A130" s="8">
        <v>3</v>
      </c>
      <c r="B130" s="21" t="s">
        <v>217</v>
      </c>
      <c r="C130" s="18">
        <v>2023</v>
      </c>
      <c r="D130" s="226">
        <v>2324.6999999999998</v>
      </c>
      <c r="E130" s="115"/>
    </row>
    <row r="131" spans="1:5">
      <c r="A131" s="8">
        <v>4</v>
      </c>
      <c r="B131" s="21" t="s">
        <v>218</v>
      </c>
      <c r="C131" s="18">
        <v>2023</v>
      </c>
      <c r="D131" s="226">
        <v>898</v>
      </c>
      <c r="E131" s="115"/>
    </row>
    <row r="132" spans="1:5">
      <c r="A132" s="8">
        <v>5</v>
      </c>
      <c r="B132" s="21" t="s">
        <v>219</v>
      </c>
      <c r="C132" s="18">
        <v>2022</v>
      </c>
      <c r="D132" s="226">
        <v>649</v>
      </c>
      <c r="E132" s="115"/>
    </row>
    <row r="133" spans="1:5">
      <c r="A133" s="8">
        <v>6</v>
      </c>
      <c r="B133" s="21" t="s">
        <v>220</v>
      </c>
      <c r="C133" s="18">
        <v>2022</v>
      </c>
      <c r="D133" s="226">
        <v>849</v>
      </c>
      <c r="E133" s="115"/>
    </row>
    <row r="134" spans="1:5">
      <c r="A134" s="8">
        <v>7</v>
      </c>
      <c r="B134" s="21" t="s">
        <v>221</v>
      </c>
      <c r="C134" s="18">
        <v>2020</v>
      </c>
      <c r="D134" s="226">
        <v>1049.01</v>
      </c>
      <c r="E134" s="115"/>
    </row>
    <row r="135" spans="1:5">
      <c r="A135" s="8">
        <v>8</v>
      </c>
      <c r="B135" s="21" t="s">
        <v>489</v>
      </c>
      <c r="C135" s="18">
        <v>2020</v>
      </c>
      <c r="D135" s="226">
        <v>2740</v>
      </c>
      <c r="E135" s="115"/>
    </row>
    <row r="136" spans="1:5" ht="25.5">
      <c r="A136" s="219"/>
      <c r="B136" s="218" t="s">
        <v>14</v>
      </c>
      <c r="C136" s="219"/>
      <c r="D136" s="229">
        <f>SUM(D128:D135)</f>
        <v>11691.66</v>
      </c>
      <c r="E136" s="115"/>
    </row>
    <row r="137" spans="1:5">
      <c r="A137" s="328" t="s">
        <v>43</v>
      </c>
      <c r="B137" s="334"/>
      <c r="C137" s="334"/>
      <c r="D137" s="336"/>
      <c r="E137" s="115"/>
    </row>
    <row r="138" spans="1:5">
      <c r="A138" s="8">
        <v>1</v>
      </c>
      <c r="B138" s="21" t="s">
        <v>222</v>
      </c>
      <c r="C138" s="18">
        <v>2023</v>
      </c>
      <c r="D138" s="226">
        <v>0</v>
      </c>
      <c r="E138" s="115"/>
    </row>
    <row r="139" spans="1:5">
      <c r="A139" s="8">
        <v>2</v>
      </c>
      <c r="B139" s="21" t="s">
        <v>223</v>
      </c>
      <c r="C139" s="18">
        <v>2021</v>
      </c>
      <c r="D139" s="226">
        <v>0</v>
      </c>
      <c r="E139" s="115"/>
    </row>
    <row r="140" spans="1:5">
      <c r="A140" s="60"/>
      <c r="C140" s="233" t="s">
        <v>510</v>
      </c>
      <c r="D140" s="234">
        <f>+D136</f>
        <v>11691.66</v>
      </c>
      <c r="E140" s="115"/>
    </row>
    <row r="141" spans="1:5" ht="13.9" customHeight="1"/>
    <row r="142" spans="1:5" ht="14.25">
      <c r="A142" s="329" t="s">
        <v>148</v>
      </c>
      <c r="B142" s="329"/>
      <c r="C142" s="329"/>
      <c r="D142" s="329"/>
      <c r="E142" s="115"/>
    </row>
    <row r="143" spans="1:5" ht="51">
      <c r="A143" s="36" t="s">
        <v>37</v>
      </c>
      <c r="B143" s="36" t="s">
        <v>60</v>
      </c>
      <c r="C143" s="36" t="s">
        <v>12</v>
      </c>
      <c r="D143" s="36" t="s">
        <v>13</v>
      </c>
      <c r="E143" s="115"/>
    </row>
    <row r="144" spans="1:5">
      <c r="A144" s="215" t="s">
        <v>59</v>
      </c>
      <c r="B144" s="215"/>
      <c r="C144" s="215"/>
      <c r="D144" s="215"/>
      <c r="E144" s="115"/>
    </row>
    <row r="145" spans="1:5">
      <c r="A145" s="8">
        <v>1</v>
      </c>
      <c r="B145" s="21" t="s">
        <v>224</v>
      </c>
      <c r="C145" s="18">
        <v>2019</v>
      </c>
      <c r="D145" s="216">
        <v>6242.25</v>
      </c>
      <c r="E145" s="115"/>
    </row>
    <row r="146" spans="1:5">
      <c r="A146" s="8">
        <v>2</v>
      </c>
      <c r="B146" s="21" t="s">
        <v>225</v>
      </c>
      <c r="C146" s="18">
        <v>2019</v>
      </c>
      <c r="D146" s="217">
        <v>8969.48</v>
      </c>
      <c r="E146" s="115"/>
    </row>
    <row r="147" spans="1:5">
      <c r="A147" s="8">
        <v>3</v>
      </c>
      <c r="B147" s="21" t="s">
        <v>226</v>
      </c>
      <c r="C147" s="18">
        <v>2019</v>
      </c>
      <c r="D147" s="217">
        <v>14821.5</v>
      </c>
      <c r="E147" s="115"/>
    </row>
    <row r="148" spans="1:5">
      <c r="A148" s="8">
        <v>4</v>
      </c>
      <c r="B148" s="21" t="s">
        <v>227</v>
      </c>
      <c r="C148" s="18">
        <v>2019</v>
      </c>
      <c r="D148" s="217">
        <v>3189.39</v>
      </c>
      <c r="E148" s="115"/>
    </row>
    <row r="149" spans="1:5">
      <c r="A149" s="8">
        <v>5</v>
      </c>
      <c r="B149" s="21" t="s">
        <v>227</v>
      </c>
      <c r="C149" s="18">
        <v>2019</v>
      </c>
      <c r="D149" s="217">
        <v>3189.39</v>
      </c>
      <c r="E149" s="115"/>
    </row>
    <row r="150" spans="1:5">
      <c r="A150" s="8">
        <v>6</v>
      </c>
      <c r="B150" s="21" t="s">
        <v>228</v>
      </c>
      <c r="C150" s="18">
        <v>2019</v>
      </c>
      <c r="D150" s="217">
        <v>3321</v>
      </c>
      <c r="E150" s="115"/>
    </row>
    <row r="151" spans="1:5">
      <c r="A151" s="8">
        <v>7</v>
      </c>
      <c r="B151" s="21" t="s">
        <v>229</v>
      </c>
      <c r="C151" s="18">
        <v>2019</v>
      </c>
      <c r="D151" s="217">
        <v>1704.78</v>
      </c>
      <c r="E151" s="115"/>
    </row>
    <row r="152" spans="1:5">
      <c r="A152" s="8">
        <v>8</v>
      </c>
      <c r="B152" s="21" t="s">
        <v>230</v>
      </c>
      <c r="C152" s="18">
        <v>2019</v>
      </c>
      <c r="D152" s="217">
        <v>2689.06</v>
      </c>
      <c r="E152" s="115"/>
    </row>
    <row r="153" spans="1:5">
      <c r="A153" s="8">
        <v>9</v>
      </c>
      <c r="B153" s="21" t="s">
        <v>229</v>
      </c>
      <c r="C153" s="18">
        <v>2019</v>
      </c>
      <c r="D153" s="217">
        <v>1704.78</v>
      </c>
      <c r="E153" s="115"/>
    </row>
    <row r="154" spans="1:5">
      <c r="A154" s="8">
        <v>10</v>
      </c>
      <c r="B154" s="21" t="s">
        <v>231</v>
      </c>
      <c r="C154" s="18">
        <v>2019</v>
      </c>
      <c r="D154" s="217">
        <v>1801.95</v>
      </c>
      <c r="E154" s="115"/>
    </row>
    <row r="155" spans="1:5">
      <c r="A155" s="8">
        <v>11</v>
      </c>
      <c r="B155" s="21" t="s">
        <v>232</v>
      </c>
      <c r="C155" s="18">
        <v>2019</v>
      </c>
      <c r="D155" s="217">
        <v>996.3</v>
      </c>
      <c r="E155" s="115"/>
    </row>
    <row r="156" spans="1:5">
      <c r="A156" s="8">
        <v>12</v>
      </c>
      <c r="B156" s="21" t="s">
        <v>232</v>
      </c>
      <c r="C156" s="18">
        <v>2019</v>
      </c>
      <c r="D156" s="217">
        <v>996.3</v>
      </c>
      <c r="E156" s="115"/>
    </row>
    <row r="157" spans="1:5">
      <c r="A157" s="8">
        <v>13</v>
      </c>
      <c r="B157" s="21" t="s">
        <v>232</v>
      </c>
      <c r="C157" s="18">
        <v>2019</v>
      </c>
      <c r="D157" s="217">
        <v>996.3</v>
      </c>
      <c r="E157" s="115"/>
    </row>
    <row r="158" spans="1:5">
      <c r="A158" s="8">
        <v>14</v>
      </c>
      <c r="B158" s="21" t="s">
        <v>234</v>
      </c>
      <c r="C158" s="18">
        <v>2019</v>
      </c>
      <c r="D158" s="217">
        <v>50922</v>
      </c>
      <c r="E158" s="115"/>
    </row>
    <row r="159" spans="1:5">
      <c r="A159" s="8">
        <v>15</v>
      </c>
      <c r="B159" s="21" t="s">
        <v>235</v>
      </c>
      <c r="C159" s="18">
        <v>2020</v>
      </c>
      <c r="D159" s="217">
        <v>20792</v>
      </c>
      <c r="E159" s="115"/>
    </row>
    <row r="160" spans="1:5">
      <c r="A160" s="8">
        <v>16</v>
      </c>
      <c r="B160" s="21" t="s">
        <v>235</v>
      </c>
      <c r="C160" s="18">
        <v>2020</v>
      </c>
      <c r="D160" s="217">
        <v>20792</v>
      </c>
      <c r="E160" s="115"/>
    </row>
    <row r="161" spans="1:5">
      <c r="A161" s="8">
        <v>17</v>
      </c>
      <c r="B161" s="21" t="s">
        <v>235</v>
      </c>
      <c r="C161" s="18">
        <v>2020</v>
      </c>
      <c r="D161" s="217">
        <v>10396</v>
      </c>
      <c r="E161" s="115"/>
    </row>
    <row r="162" spans="1:5">
      <c r="A162" s="8">
        <v>18</v>
      </c>
      <c r="B162" s="21" t="s">
        <v>235</v>
      </c>
      <c r="C162" s="18">
        <v>2020</v>
      </c>
      <c r="D162" s="217">
        <v>7797</v>
      </c>
      <c r="E162" s="115"/>
    </row>
    <row r="163" spans="1:5">
      <c r="A163" s="8">
        <v>19</v>
      </c>
      <c r="B163" s="120" t="s">
        <v>237</v>
      </c>
      <c r="C163" s="115">
        <v>2020</v>
      </c>
      <c r="D163" s="121">
        <v>1169</v>
      </c>
      <c r="E163" s="115"/>
    </row>
    <row r="164" spans="1:5">
      <c r="A164" s="8">
        <v>20</v>
      </c>
      <c r="B164" s="120" t="s">
        <v>238</v>
      </c>
      <c r="C164" s="115">
        <v>2021</v>
      </c>
      <c r="D164" s="121">
        <v>2590</v>
      </c>
      <c r="E164" s="115"/>
    </row>
    <row r="165" spans="1:5">
      <c r="A165" s="8">
        <v>21</v>
      </c>
      <c r="B165" s="120" t="s">
        <v>239</v>
      </c>
      <c r="C165" s="115">
        <v>2021</v>
      </c>
      <c r="D165" s="121">
        <v>3835</v>
      </c>
      <c r="E165" s="115"/>
    </row>
    <row r="166" spans="1:5">
      <c r="A166" s="8">
        <v>22</v>
      </c>
      <c r="B166" s="120" t="s">
        <v>239</v>
      </c>
      <c r="C166" s="115">
        <v>2021</v>
      </c>
      <c r="D166" s="121">
        <v>3835</v>
      </c>
      <c r="E166" s="115"/>
    </row>
    <row r="167" spans="1:5">
      <c r="A167" s="8">
        <v>23</v>
      </c>
      <c r="B167" s="120" t="s">
        <v>240</v>
      </c>
      <c r="C167" s="115">
        <v>2021</v>
      </c>
      <c r="D167" s="121">
        <v>3835</v>
      </c>
      <c r="E167" s="115"/>
    </row>
    <row r="168" spans="1:5">
      <c r="A168" s="8">
        <v>24</v>
      </c>
      <c r="B168" s="120" t="s">
        <v>240</v>
      </c>
      <c r="C168" s="115">
        <v>2021</v>
      </c>
      <c r="D168" s="121">
        <v>3835</v>
      </c>
      <c r="E168" s="115"/>
    </row>
    <row r="169" spans="1:5">
      <c r="A169" s="8">
        <v>25</v>
      </c>
      <c r="B169" s="120" t="s">
        <v>240</v>
      </c>
      <c r="C169" s="115">
        <v>2021</v>
      </c>
      <c r="D169" s="121">
        <v>3835</v>
      </c>
      <c r="E169" s="115"/>
    </row>
    <row r="170" spans="1:5">
      <c r="A170" s="8">
        <v>26</v>
      </c>
      <c r="B170" s="120" t="s">
        <v>241</v>
      </c>
      <c r="C170" s="115">
        <v>2021</v>
      </c>
      <c r="D170" s="121">
        <v>3835</v>
      </c>
      <c r="E170" s="115"/>
    </row>
    <row r="171" spans="1:5">
      <c r="A171" s="8">
        <v>27</v>
      </c>
      <c r="B171" s="120" t="s">
        <v>242</v>
      </c>
      <c r="C171" s="115">
        <v>2021</v>
      </c>
      <c r="D171" s="121">
        <v>4200</v>
      </c>
      <c r="E171" s="115"/>
    </row>
    <row r="172" spans="1:5">
      <c r="A172" s="8">
        <v>28</v>
      </c>
      <c r="B172" s="120" t="s">
        <v>243</v>
      </c>
      <c r="C172" s="115">
        <v>2021</v>
      </c>
      <c r="D172" s="121">
        <v>4500</v>
      </c>
      <c r="E172" s="115"/>
    </row>
    <row r="173" spans="1:5">
      <c r="A173" s="8">
        <v>29</v>
      </c>
      <c r="B173" s="120" t="s">
        <v>244</v>
      </c>
      <c r="C173" s="115">
        <v>2021</v>
      </c>
      <c r="D173" s="121">
        <v>1490</v>
      </c>
      <c r="E173" s="115"/>
    </row>
    <row r="174" spans="1:5">
      <c r="A174" s="8">
        <v>30</v>
      </c>
      <c r="B174" s="120" t="s">
        <v>245</v>
      </c>
      <c r="C174" s="115">
        <v>2021</v>
      </c>
      <c r="D174" s="121">
        <v>14760</v>
      </c>
      <c r="E174" s="115"/>
    </row>
    <row r="175" spans="1:5">
      <c r="A175" s="8">
        <v>31</v>
      </c>
      <c r="B175" s="120" t="s">
        <v>246</v>
      </c>
      <c r="C175" s="115">
        <v>2021</v>
      </c>
      <c r="D175" s="121">
        <v>4303.7700000000004</v>
      </c>
      <c r="E175" s="115"/>
    </row>
    <row r="176" spans="1:5">
      <c r="A176" s="8">
        <v>32</v>
      </c>
      <c r="B176" s="120" t="s">
        <v>247</v>
      </c>
      <c r="C176" s="115">
        <v>2021</v>
      </c>
      <c r="D176" s="121">
        <v>4500</v>
      </c>
      <c r="E176" s="115"/>
    </row>
    <row r="177" spans="1:5">
      <c r="A177" s="8">
        <v>33</v>
      </c>
      <c r="B177" s="120" t="s">
        <v>248</v>
      </c>
      <c r="C177" s="115">
        <v>2021</v>
      </c>
      <c r="D177" s="121">
        <v>2599</v>
      </c>
      <c r="E177" s="115"/>
    </row>
    <row r="178" spans="1:5">
      <c r="A178" s="8">
        <v>34</v>
      </c>
      <c r="B178" s="120" t="s">
        <v>249</v>
      </c>
      <c r="C178" s="115">
        <v>2022</v>
      </c>
      <c r="D178" s="121">
        <v>5044</v>
      </c>
      <c r="E178" s="115"/>
    </row>
    <row r="179" spans="1:5">
      <c r="A179" s="8">
        <v>35</v>
      </c>
      <c r="B179" s="120" t="s">
        <v>250</v>
      </c>
      <c r="C179" s="115">
        <v>2022</v>
      </c>
      <c r="D179" s="121">
        <v>4097.66</v>
      </c>
      <c r="E179" s="115"/>
    </row>
    <row r="180" spans="1:5">
      <c r="A180" s="8">
        <v>36</v>
      </c>
      <c r="B180" s="120" t="s">
        <v>251</v>
      </c>
      <c r="C180" s="115">
        <v>2022</v>
      </c>
      <c r="D180" s="121">
        <v>24427.8</v>
      </c>
      <c r="E180" s="115"/>
    </row>
    <row r="181" spans="1:5">
      <c r="A181" s="8">
        <v>37</v>
      </c>
      <c r="B181" s="120" t="s">
        <v>252</v>
      </c>
      <c r="C181" s="115">
        <v>2022</v>
      </c>
      <c r="D181" s="121">
        <v>19580</v>
      </c>
      <c r="E181" s="115"/>
    </row>
    <row r="182" spans="1:5">
      <c r="A182" s="8">
        <v>38</v>
      </c>
      <c r="B182" s="120" t="s">
        <v>254</v>
      </c>
      <c r="C182" s="115">
        <v>2022</v>
      </c>
      <c r="D182" s="121">
        <v>41795.4</v>
      </c>
      <c r="E182" s="115"/>
    </row>
    <row r="183" spans="1:5">
      <c r="A183" s="8">
        <v>39</v>
      </c>
      <c r="B183" s="120" t="s">
        <v>255</v>
      </c>
      <c r="C183" s="115">
        <v>2022</v>
      </c>
      <c r="D183" s="121">
        <v>9600</v>
      </c>
      <c r="E183" s="115"/>
    </row>
    <row r="184" spans="1:5">
      <c r="A184" s="8">
        <v>40</v>
      </c>
      <c r="B184" s="120" t="s">
        <v>256</v>
      </c>
      <c r="C184" s="115">
        <v>2023</v>
      </c>
      <c r="D184" s="121">
        <v>3024</v>
      </c>
      <c r="E184" s="115"/>
    </row>
    <row r="185" spans="1:5">
      <c r="A185" s="8">
        <v>41</v>
      </c>
      <c r="B185" s="120" t="s">
        <v>257</v>
      </c>
      <c r="C185" s="115">
        <v>2023</v>
      </c>
      <c r="D185" s="121">
        <v>3450</v>
      </c>
      <c r="E185" s="115"/>
    </row>
    <row r="186" spans="1:5">
      <c r="A186" s="8">
        <v>42</v>
      </c>
      <c r="B186" s="120" t="s">
        <v>258</v>
      </c>
      <c r="C186" s="115">
        <v>2023</v>
      </c>
      <c r="D186" s="121">
        <v>5500</v>
      </c>
      <c r="E186" s="115"/>
    </row>
    <row r="187" spans="1:5">
      <c r="A187" s="8">
        <v>43</v>
      </c>
      <c r="B187" s="120" t="s">
        <v>258</v>
      </c>
      <c r="C187" s="115">
        <v>2023</v>
      </c>
      <c r="D187" s="121">
        <v>5500</v>
      </c>
      <c r="E187" s="115"/>
    </row>
    <row r="188" spans="1:5">
      <c r="A188" s="8">
        <v>44</v>
      </c>
      <c r="B188" s="120" t="s">
        <v>259</v>
      </c>
      <c r="C188" s="115">
        <v>2023</v>
      </c>
      <c r="D188" s="121">
        <v>4400</v>
      </c>
      <c r="E188" s="115"/>
    </row>
    <row r="189" spans="1:5">
      <c r="A189" s="8">
        <v>45</v>
      </c>
      <c r="B189" s="120" t="s">
        <v>260</v>
      </c>
      <c r="C189" s="115">
        <v>2023</v>
      </c>
      <c r="D189" s="121">
        <v>15000</v>
      </c>
      <c r="E189" s="115"/>
    </row>
    <row r="190" spans="1:5">
      <c r="A190" s="8">
        <v>46</v>
      </c>
      <c r="B190" s="120" t="s">
        <v>261</v>
      </c>
      <c r="C190" s="115">
        <v>2023</v>
      </c>
      <c r="D190" s="121">
        <v>45000</v>
      </c>
      <c r="E190" s="115"/>
    </row>
    <row r="191" spans="1:5">
      <c r="A191" s="8">
        <v>47</v>
      </c>
      <c r="B191" s="120" t="s">
        <v>262</v>
      </c>
      <c r="C191" s="115">
        <v>2023</v>
      </c>
      <c r="D191" s="121">
        <v>45000</v>
      </c>
      <c r="E191" s="115"/>
    </row>
    <row r="192" spans="1:5">
      <c r="A192" s="8">
        <v>48</v>
      </c>
      <c r="B192" s="120" t="s">
        <v>264</v>
      </c>
      <c r="C192" s="115">
        <v>2023</v>
      </c>
      <c r="D192" s="121">
        <v>1629</v>
      </c>
      <c r="E192" s="115"/>
    </row>
    <row r="193" spans="1:5">
      <c r="A193" s="8">
        <v>49</v>
      </c>
      <c r="B193" s="120" t="s">
        <v>265</v>
      </c>
      <c r="C193" s="115">
        <v>2023</v>
      </c>
      <c r="D193" s="121">
        <v>24790.03</v>
      </c>
      <c r="E193" s="115"/>
    </row>
    <row r="194" spans="1:5">
      <c r="A194" s="8">
        <v>50</v>
      </c>
      <c r="B194" s="120" t="s">
        <v>266</v>
      </c>
      <c r="C194" s="115">
        <v>2023</v>
      </c>
      <c r="D194" s="121">
        <v>2238.6</v>
      </c>
      <c r="E194" s="115"/>
    </row>
    <row r="195" spans="1:5">
      <c r="A195" s="8">
        <v>51</v>
      </c>
      <c r="B195" s="120" t="s">
        <v>267</v>
      </c>
      <c r="C195" s="115">
        <v>2023</v>
      </c>
      <c r="D195" s="121">
        <v>1003.27</v>
      </c>
      <c r="E195" s="115"/>
    </row>
    <row r="196" spans="1:5">
      <c r="A196" s="8">
        <v>52</v>
      </c>
      <c r="B196" s="120" t="s">
        <v>268</v>
      </c>
      <c r="C196" s="115">
        <v>2023</v>
      </c>
      <c r="D196" s="121">
        <v>53320.5</v>
      </c>
      <c r="E196" s="115"/>
    </row>
    <row r="197" spans="1:5">
      <c r="A197" s="8">
        <v>53</v>
      </c>
      <c r="B197" s="114" t="s">
        <v>269</v>
      </c>
      <c r="C197" s="122">
        <v>2023</v>
      </c>
      <c r="D197" s="35">
        <v>4674</v>
      </c>
      <c r="E197" s="115"/>
    </row>
    <row r="198" spans="1:5">
      <c r="A198" s="8">
        <v>54</v>
      </c>
      <c r="B198" s="120" t="s">
        <v>270</v>
      </c>
      <c r="C198" s="123">
        <v>2023</v>
      </c>
      <c r="D198" s="35">
        <v>9581.7000000000007</v>
      </c>
      <c r="E198" s="115"/>
    </row>
    <row r="199" spans="1:5">
      <c r="A199" s="8">
        <v>55</v>
      </c>
      <c r="B199" s="115" t="s">
        <v>271</v>
      </c>
      <c r="C199" s="123">
        <v>2023</v>
      </c>
      <c r="D199" s="123">
        <v>9092</v>
      </c>
      <c r="E199" s="115"/>
    </row>
    <row r="200" spans="1:5">
      <c r="A200" s="8">
        <v>56</v>
      </c>
      <c r="B200" s="115" t="s">
        <v>272</v>
      </c>
      <c r="C200" s="123">
        <v>2023</v>
      </c>
      <c r="D200" s="123">
        <v>9403.35</v>
      </c>
      <c r="E200" s="115"/>
    </row>
    <row r="201" spans="1:5">
      <c r="A201" s="8">
        <v>57</v>
      </c>
      <c r="B201" s="115" t="s">
        <v>273</v>
      </c>
      <c r="C201" s="123">
        <v>2023</v>
      </c>
      <c r="D201" s="123">
        <v>1200</v>
      </c>
      <c r="E201" s="115"/>
    </row>
    <row r="202" spans="1:5">
      <c r="A202" s="8">
        <v>58</v>
      </c>
      <c r="B202" s="115" t="s">
        <v>274</v>
      </c>
      <c r="C202" s="123">
        <v>2023</v>
      </c>
      <c r="D202" s="123">
        <v>5496</v>
      </c>
      <c r="E202" s="115"/>
    </row>
    <row r="203" spans="1:5">
      <c r="A203" s="8">
        <v>59</v>
      </c>
      <c r="B203" s="115" t="s">
        <v>275</v>
      </c>
      <c r="C203" s="123">
        <v>2023</v>
      </c>
      <c r="D203" s="123">
        <v>1100</v>
      </c>
      <c r="E203" s="115"/>
    </row>
    <row r="204" spans="1:5">
      <c r="A204" s="8">
        <v>60</v>
      </c>
      <c r="B204" s="115" t="s">
        <v>276</v>
      </c>
      <c r="C204" s="123">
        <v>2023</v>
      </c>
      <c r="D204" s="123">
        <v>20860</v>
      </c>
      <c r="E204" s="115"/>
    </row>
    <row r="205" spans="1:5">
      <c r="A205" s="219"/>
      <c r="B205" s="218" t="s">
        <v>514</v>
      </c>
      <c r="C205" s="219"/>
      <c r="D205" s="232">
        <f>SUM(D145:D204)</f>
        <v>600250.55999999994</v>
      </c>
      <c r="E205" s="115"/>
    </row>
    <row r="206" spans="1:5" ht="13.5" thickBot="1">
      <c r="A206" s="342" t="s">
        <v>43</v>
      </c>
      <c r="B206" s="341"/>
      <c r="C206" s="341"/>
      <c r="D206" s="341"/>
      <c r="E206" s="231"/>
    </row>
    <row r="207" spans="1:5">
      <c r="A207" s="124"/>
      <c r="B207" s="116"/>
      <c r="D207" s="116"/>
      <c r="E207" s="115"/>
    </row>
    <row r="208" spans="1:5">
      <c r="A208" s="8">
        <v>1</v>
      </c>
      <c r="B208" s="21" t="s">
        <v>233</v>
      </c>
      <c r="C208" s="18">
        <v>2019</v>
      </c>
      <c r="D208" s="217">
        <v>2324.6999999999998</v>
      </c>
      <c r="E208" s="115"/>
    </row>
    <row r="209" spans="1:5">
      <c r="A209" s="8">
        <v>2</v>
      </c>
      <c r="B209" s="21" t="s">
        <v>236</v>
      </c>
      <c r="C209" s="18">
        <v>2020</v>
      </c>
      <c r="D209" s="217">
        <v>89261</v>
      </c>
      <c r="E209" s="115"/>
    </row>
    <row r="210" spans="1:5">
      <c r="A210" s="8">
        <v>3</v>
      </c>
      <c r="B210" s="120" t="s">
        <v>253</v>
      </c>
      <c r="C210" s="115">
        <v>2022</v>
      </c>
      <c r="D210" s="121">
        <v>4500</v>
      </c>
      <c r="E210" s="115"/>
    </row>
    <row r="211" spans="1:5">
      <c r="A211" s="8">
        <v>4</v>
      </c>
      <c r="B211" s="120" t="s">
        <v>263</v>
      </c>
      <c r="C211" s="115">
        <v>2023</v>
      </c>
      <c r="D211" s="121">
        <v>5600</v>
      </c>
      <c r="E211" s="115"/>
    </row>
    <row r="212" spans="1:5">
      <c r="A212" s="8">
        <v>5</v>
      </c>
      <c r="B212" s="115" t="s">
        <v>277</v>
      </c>
      <c r="C212" s="123">
        <v>2024</v>
      </c>
      <c r="D212" s="123">
        <v>4227.6400000000003</v>
      </c>
      <c r="E212" s="115"/>
    </row>
    <row r="213" spans="1:5">
      <c r="A213" s="8">
        <v>6</v>
      </c>
      <c r="B213" s="115" t="s">
        <v>278</v>
      </c>
      <c r="C213" s="123">
        <v>2024</v>
      </c>
      <c r="D213" s="123">
        <v>12500</v>
      </c>
      <c r="E213" s="115"/>
    </row>
    <row r="214" spans="1:5">
      <c r="A214" s="8">
        <v>7</v>
      </c>
      <c r="B214" s="115" t="s">
        <v>279</v>
      </c>
      <c r="C214" s="123">
        <v>2024</v>
      </c>
      <c r="D214" s="123">
        <v>3658.54</v>
      </c>
      <c r="E214" s="115"/>
    </row>
    <row r="215" spans="1:5">
      <c r="A215" s="219"/>
      <c r="B215" s="218" t="s">
        <v>515</v>
      </c>
      <c r="C215" s="219"/>
      <c r="D215" s="232">
        <f>SUM(D208:D214)</f>
        <v>122071.87999999999</v>
      </c>
      <c r="E215" s="115"/>
    </row>
    <row r="216" spans="1:5">
      <c r="A216" s="60"/>
      <c r="B216" s="61"/>
      <c r="C216" s="233" t="s">
        <v>512</v>
      </c>
      <c r="D216" s="234">
        <f>D205+D215</f>
        <v>722322.44</v>
      </c>
      <c r="E216" s="115"/>
    </row>
    <row r="218" spans="1:5" ht="14.25">
      <c r="A218" s="321" t="s">
        <v>157</v>
      </c>
      <c r="B218" s="324"/>
      <c r="C218" s="324"/>
      <c r="D218" s="324"/>
      <c r="E218" s="115"/>
    </row>
    <row r="219" spans="1:5">
      <c r="A219" s="337" t="s">
        <v>59</v>
      </c>
      <c r="B219" s="338"/>
      <c r="C219" s="338"/>
      <c r="D219" s="338"/>
      <c r="E219" s="115"/>
    </row>
    <row r="220" spans="1:5" ht="51.75" thickBot="1">
      <c r="A220" s="51" t="s">
        <v>37</v>
      </c>
      <c r="B220" s="52" t="s">
        <v>60</v>
      </c>
      <c r="C220" s="52" t="s">
        <v>12</v>
      </c>
      <c r="D220" s="227" t="s">
        <v>13</v>
      </c>
      <c r="E220" s="115"/>
    </row>
    <row r="221" spans="1:5" ht="13.5" thickBot="1">
      <c r="A221" s="340" t="s">
        <v>280</v>
      </c>
      <c r="B221" s="340"/>
      <c r="C221" s="340"/>
      <c r="D221" s="340"/>
      <c r="E221" s="115"/>
    </row>
    <row r="222" spans="1:5" ht="13.5" thickBot="1">
      <c r="A222" s="53" t="s">
        <v>59</v>
      </c>
      <c r="B222" s="53"/>
      <c r="C222" s="64"/>
      <c r="D222" s="222"/>
      <c r="E222" s="115"/>
    </row>
    <row r="223" spans="1:5" ht="13.5" thickBot="1">
      <c r="A223" s="54">
        <v>1</v>
      </c>
      <c r="B223" s="55" t="s">
        <v>281</v>
      </c>
      <c r="C223" s="68">
        <v>2023</v>
      </c>
      <c r="D223" s="223">
        <v>3499</v>
      </c>
      <c r="E223" s="115"/>
    </row>
    <row r="224" spans="1:5" ht="13.5" thickBot="1">
      <c r="A224" s="54">
        <v>2</v>
      </c>
      <c r="B224" s="55" t="s">
        <v>282</v>
      </c>
      <c r="C224" s="68">
        <v>2023</v>
      </c>
      <c r="D224" s="223">
        <v>756.71</v>
      </c>
      <c r="E224" s="115"/>
    </row>
    <row r="225" spans="1:5" ht="26.25" thickBot="1">
      <c r="A225" s="57"/>
      <c r="B225" s="58" t="s">
        <v>14</v>
      </c>
      <c r="C225" s="57"/>
      <c r="D225" s="224">
        <f>SUM(D223:D224)</f>
        <v>4255.71</v>
      </c>
      <c r="E225" s="115"/>
    </row>
    <row r="226" spans="1:5" ht="13.5" thickBot="1">
      <c r="A226" s="325" t="s">
        <v>43</v>
      </c>
      <c r="B226" s="326"/>
      <c r="C226" s="326"/>
      <c r="D226" s="326"/>
      <c r="E226" s="115"/>
    </row>
    <row r="227" spans="1:5" ht="13.5" thickBot="1">
      <c r="A227" s="54">
        <v>1</v>
      </c>
      <c r="B227" s="55" t="s">
        <v>283</v>
      </c>
      <c r="C227" s="69">
        <v>2020</v>
      </c>
      <c r="D227" s="223">
        <v>9635.14</v>
      </c>
      <c r="E227" s="115"/>
    </row>
    <row r="228" spans="1:5" ht="13.5" thickBot="1">
      <c r="A228" s="54">
        <v>2</v>
      </c>
      <c r="B228" s="55" t="s">
        <v>284</v>
      </c>
      <c r="C228" s="68">
        <v>2023</v>
      </c>
      <c r="D228" s="223">
        <v>3590</v>
      </c>
      <c r="E228" s="115"/>
    </row>
    <row r="229" spans="1:5" ht="13.5" thickBot="1">
      <c r="A229" s="54">
        <v>3</v>
      </c>
      <c r="B229" s="55" t="s">
        <v>285</v>
      </c>
      <c r="C229" s="68">
        <v>2023</v>
      </c>
      <c r="D229" s="223">
        <v>3200</v>
      </c>
      <c r="E229" s="115"/>
    </row>
    <row r="230" spans="1:5" ht="13.5" thickBot="1">
      <c r="A230" s="71">
        <v>4</v>
      </c>
      <c r="B230" s="55" t="s">
        <v>286</v>
      </c>
      <c r="C230" s="68">
        <v>2023</v>
      </c>
      <c r="D230" s="223">
        <v>9800</v>
      </c>
      <c r="E230" s="115"/>
    </row>
    <row r="231" spans="1:5" ht="26.25" thickBot="1">
      <c r="A231" s="57"/>
      <c r="B231" s="58" t="s">
        <v>14</v>
      </c>
      <c r="C231" s="125"/>
      <c r="D231" s="228">
        <f>SUM(D227:D230)</f>
        <v>26225.14</v>
      </c>
      <c r="E231" s="115"/>
    </row>
    <row r="232" spans="1:5">
      <c r="A232" s="60"/>
      <c r="B232" s="61"/>
      <c r="C232" s="126" t="s">
        <v>510</v>
      </c>
      <c r="D232" s="230">
        <f>D225+D231</f>
        <v>30480.85</v>
      </c>
      <c r="E232" s="115"/>
    </row>
    <row r="235" spans="1:5" ht="13.9" customHeight="1">
      <c r="A235" s="321" t="s">
        <v>288</v>
      </c>
      <c r="B235" s="324"/>
      <c r="C235" s="324"/>
      <c r="D235" s="324"/>
      <c r="E235" s="115"/>
    </row>
    <row r="236" spans="1:5">
      <c r="A236" s="337" t="s">
        <v>59</v>
      </c>
      <c r="B236" s="338"/>
      <c r="C236" s="338"/>
      <c r="D236" s="338"/>
      <c r="E236" s="115"/>
    </row>
    <row r="237" spans="1:5" ht="51.75" thickBot="1">
      <c r="A237" s="51" t="s">
        <v>37</v>
      </c>
      <c r="B237" s="52" t="s">
        <v>60</v>
      </c>
      <c r="C237" s="52" t="s">
        <v>12</v>
      </c>
      <c r="D237" s="227" t="s">
        <v>13</v>
      </c>
      <c r="E237" s="115"/>
    </row>
    <row r="238" spans="1:5" ht="13.5" thickBot="1">
      <c r="A238" s="340" t="s">
        <v>311</v>
      </c>
      <c r="B238" s="340"/>
      <c r="C238" s="340"/>
      <c r="D238" s="340"/>
      <c r="E238" s="115"/>
    </row>
    <row r="239" spans="1:5" ht="13.5" thickBot="1">
      <c r="A239" s="53" t="s">
        <v>312</v>
      </c>
      <c r="B239" s="53"/>
      <c r="C239" s="64"/>
      <c r="D239" s="222"/>
      <c r="E239" s="115"/>
    </row>
    <row r="240" spans="1:5" ht="13.5" thickBot="1">
      <c r="A240" s="54">
        <v>1</v>
      </c>
      <c r="B240" s="55" t="s">
        <v>313</v>
      </c>
      <c r="C240" s="68">
        <v>2019</v>
      </c>
      <c r="D240" s="223">
        <v>2998</v>
      </c>
      <c r="E240" s="115"/>
    </row>
    <row r="241" spans="1:5" ht="13.5" thickBot="1">
      <c r="A241" s="54">
        <v>2</v>
      </c>
      <c r="B241" s="55" t="s">
        <v>314</v>
      </c>
      <c r="C241" s="68">
        <v>2019</v>
      </c>
      <c r="D241" s="223">
        <v>399</v>
      </c>
      <c r="E241" s="115"/>
    </row>
    <row r="242" spans="1:5" ht="13.5" thickBot="1">
      <c r="A242" s="54">
        <v>3</v>
      </c>
      <c r="B242" s="55" t="s">
        <v>313</v>
      </c>
      <c r="C242" s="68">
        <v>2019</v>
      </c>
      <c r="D242" s="223">
        <v>2998</v>
      </c>
      <c r="E242" s="115"/>
    </row>
    <row r="243" spans="1:5" ht="13.5" thickBot="1">
      <c r="A243" s="54">
        <v>4</v>
      </c>
      <c r="B243" s="55" t="s">
        <v>314</v>
      </c>
      <c r="C243" s="68">
        <v>2019</v>
      </c>
      <c r="D243" s="223">
        <v>399</v>
      </c>
      <c r="E243" s="115"/>
    </row>
    <row r="244" spans="1:5" ht="13.5" thickBot="1">
      <c r="A244" s="54">
        <v>5</v>
      </c>
      <c r="B244" s="55" t="s">
        <v>313</v>
      </c>
      <c r="C244" s="68">
        <v>2021</v>
      </c>
      <c r="D244" s="223">
        <v>2450</v>
      </c>
      <c r="E244" s="115"/>
    </row>
    <row r="245" spans="1:5" ht="13.5" thickBot="1">
      <c r="A245" s="54">
        <v>6</v>
      </c>
      <c r="B245" s="55" t="s">
        <v>315</v>
      </c>
      <c r="C245" s="68">
        <v>2022</v>
      </c>
      <c r="D245" s="223">
        <v>200</v>
      </c>
      <c r="E245" s="115"/>
    </row>
    <row r="246" spans="1:5" ht="13.5" thickBot="1">
      <c r="A246" s="54">
        <v>7</v>
      </c>
      <c r="B246" s="55" t="s">
        <v>316</v>
      </c>
      <c r="C246" s="68">
        <v>2023</v>
      </c>
      <c r="D246" s="223">
        <v>4199.99</v>
      </c>
      <c r="E246" s="115"/>
    </row>
    <row r="247" spans="1:5" ht="21" customHeight="1" thickBot="1">
      <c r="A247" s="57"/>
      <c r="B247" s="58" t="s">
        <v>14</v>
      </c>
      <c r="C247" s="57"/>
      <c r="D247" s="224">
        <f>SUM(D240:D246)</f>
        <v>13643.99</v>
      </c>
      <c r="E247" s="115"/>
    </row>
    <row r="248" spans="1:5" ht="21" customHeight="1" thickBot="1">
      <c r="A248" s="325" t="s">
        <v>43</v>
      </c>
      <c r="B248" s="326"/>
      <c r="C248" s="326"/>
      <c r="D248" s="326"/>
      <c r="E248" s="115"/>
    </row>
    <row r="249" spans="1:5" ht="12.6" customHeight="1" thickBot="1">
      <c r="A249" s="54">
        <v>1</v>
      </c>
      <c r="B249" s="55"/>
      <c r="C249" s="69"/>
      <c r="D249" s="223"/>
      <c r="E249" s="115"/>
    </row>
    <row r="250" spans="1:5" ht="12.6" customHeight="1" thickBot="1">
      <c r="A250" s="57"/>
      <c r="B250" s="58" t="s">
        <v>14</v>
      </c>
      <c r="C250" s="57"/>
      <c r="D250" s="225">
        <f>SUM(D249:D249)</f>
        <v>0</v>
      </c>
      <c r="E250" s="115"/>
    </row>
    <row r="251" spans="1:5">
      <c r="A251" s="60"/>
      <c r="B251" s="61"/>
      <c r="C251" s="126" t="s">
        <v>510</v>
      </c>
      <c r="D251" s="230">
        <f>D247+D250</f>
        <v>13643.99</v>
      </c>
      <c r="E251" s="115"/>
    </row>
    <row r="252" spans="1:5" ht="21" customHeight="1"/>
    <row r="253" spans="1:5" ht="21" customHeight="1">
      <c r="A253" s="321" t="s">
        <v>340</v>
      </c>
      <c r="B253" s="324"/>
      <c r="C253" s="324"/>
      <c r="D253" s="324"/>
      <c r="E253" s="115"/>
    </row>
    <row r="254" spans="1:5" ht="13.5" thickBot="1">
      <c r="A254" s="53" t="s">
        <v>59</v>
      </c>
      <c r="B254" s="53"/>
      <c r="C254" s="64"/>
      <c r="D254" s="222"/>
      <c r="E254" s="115"/>
    </row>
    <row r="255" spans="1:5" ht="13.5" thickBot="1">
      <c r="A255" s="54">
        <v>1</v>
      </c>
      <c r="B255" s="55" t="s">
        <v>350</v>
      </c>
      <c r="D255" s="223">
        <v>17500</v>
      </c>
      <c r="E255" s="18"/>
    </row>
    <row r="256" spans="1:5" ht="13.5" thickBot="1">
      <c r="A256" s="54">
        <v>2</v>
      </c>
      <c r="B256" s="55" t="s">
        <v>351</v>
      </c>
      <c r="C256" s="68"/>
      <c r="D256" s="223">
        <v>2499.9899999999998</v>
      </c>
      <c r="E256" s="18"/>
    </row>
    <row r="257" spans="1:5" ht="13.5" thickBot="1">
      <c r="A257" s="54">
        <v>3</v>
      </c>
      <c r="B257" s="55" t="s">
        <v>351</v>
      </c>
      <c r="C257" s="68"/>
      <c r="D257" s="223">
        <v>2799.99</v>
      </c>
      <c r="E257" s="18"/>
    </row>
    <row r="258" spans="1:5" ht="13.5" thickBot="1">
      <c r="A258" s="54">
        <v>4</v>
      </c>
      <c r="B258" s="55" t="s">
        <v>217</v>
      </c>
      <c r="C258" s="68"/>
      <c r="D258" s="223">
        <v>869</v>
      </c>
      <c r="E258" s="18"/>
    </row>
    <row r="259" spans="1:5" ht="13.5" thickBot="1">
      <c r="A259" s="54">
        <v>5</v>
      </c>
      <c r="B259" s="55" t="s">
        <v>352</v>
      </c>
      <c r="C259" s="68"/>
      <c r="D259" s="223">
        <v>936</v>
      </c>
      <c r="E259" s="18"/>
    </row>
    <row r="260" spans="1:5" ht="13.5" thickBot="1">
      <c r="A260" s="54">
        <v>6</v>
      </c>
      <c r="B260" s="55" t="s">
        <v>353</v>
      </c>
      <c r="C260" s="68"/>
      <c r="D260" s="223">
        <v>319.8</v>
      </c>
      <c r="E260" s="18"/>
    </row>
    <row r="261" spans="1:5" ht="13.5" thickBot="1">
      <c r="A261" s="54">
        <v>7</v>
      </c>
      <c r="B261" s="55" t="s">
        <v>354</v>
      </c>
      <c r="C261" s="68"/>
      <c r="D261" s="223">
        <v>3250</v>
      </c>
      <c r="E261" s="18"/>
    </row>
    <row r="262" spans="1:5" ht="13.5" thickBot="1">
      <c r="A262" s="54">
        <v>8</v>
      </c>
      <c r="B262" s="55" t="s">
        <v>355</v>
      </c>
      <c r="C262" s="68"/>
      <c r="D262" s="223">
        <v>26389</v>
      </c>
      <c r="E262" s="18"/>
    </row>
    <row r="263" spans="1:5" ht="13.5" thickBot="1">
      <c r="A263" s="54">
        <v>9</v>
      </c>
      <c r="B263" s="55" t="s">
        <v>217</v>
      </c>
      <c r="C263" s="68"/>
      <c r="D263" s="223">
        <v>1545</v>
      </c>
      <c r="E263" s="18"/>
    </row>
    <row r="264" spans="1:5" ht="26.25" thickBot="1">
      <c r="A264" s="57"/>
      <c r="B264" s="58" t="s">
        <v>14</v>
      </c>
      <c r="C264" s="57"/>
      <c r="D264" s="224">
        <f>SUM(D255:D263)</f>
        <v>56108.78</v>
      </c>
      <c r="E264" s="115"/>
    </row>
    <row r="265" spans="1:5">
      <c r="A265" s="325" t="s">
        <v>43</v>
      </c>
      <c r="B265" s="339"/>
      <c r="C265" s="339"/>
      <c r="D265" s="339"/>
      <c r="E265" s="115"/>
    </row>
    <row r="266" spans="1:5">
      <c r="A266" s="136">
        <v>1</v>
      </c>
      <c r="B266" s="21" t="s">
        <v>356</v>
      </c>
      <c r="C266" s="18"/>
      <c r="D266" s="226">
        <v>34438.769999999997</v>
      </c>
      <c r="E266" s="18"/>
    </row>
    <row r="267" spans="1:5">
      <c r="A267" s="136">
        <v>2</v>
      </c>
      <c r="B267" s="21" t="s">
        <v>357</v>
      </c>
      <c r="C267" s="18"/>
      <c r="D267" s="226">
        <v>10320</v>
      </c>
      <c r="E267" s="18"/>
    </row>
    <row r="268" spans="1:5">
      <c r="A268" s="136">
        <v>3</v>
      </c>
      <c r="B268" s="21" t="s">
        <v>358</v>
      </c>
      <c r="C268" s="18"/>
      <c r="D268" s="226">
        <v>76</v>
      </c>
      <c r="E268" s="18"/>
    </row>
    <row r="269" spans="1:5">
      <c r="A269" s="136">
        <v>4</v>
      </c>
      <c r="B269" s="120" t="s">
        <v>359</v>
      </c>
      <c r="C269" s="115"/>
      <c r="D269" s="244">
        <v>1840</v>
      </c>
      <c r="E269" s="18"/>
    </row>
    <row r="270" spans="1:5">
      <c r="A270" s="136">
        <v>5</v>
      </c>
      <c r="B270" s="120" t="s">
        <v>360</v>
      </c>
      <c r="C270" s="115"/>
      <c r="D270" s="245">
        <v>4798</v>
      </c>
      <c r="E270" s="18"/>
    </row>
    <row r="271" spans="1:5">
      <c r="A271" s="136">
        <v>6</v>
      </c>
      <c r="B271" s="120" t="s">
        <v>361</v>
      </c>
      <c r="C271" s="115"/>
      <c r="D271" s="245">
        <v>24261.75</v>
      </c>
      <c r="E271" s="18"/>
    </row>
    <row r="272" spans="1:5">
      <c r="A272" s="136">
        <v>7</v>
      </c>
      <c r="B272" s="120" t="s">
        <v>362</v>
      </c>
      <c r="C272" s="115"/>
      <c r="D272" s="245">
        <v>129</v>
      </c>
      <c r="E272" s="18"/>
    </row>
    <row r="273" spans="1:5">
      <c r="A273" s="136">
        <v>8</v>
      </c>
      <c r="B273" s="120" t="s">
        <v>363</v>
      </c>
      <c r="C273" s="115"/>
      <c r="D273" s="245">
        <v>2549</v>
      </c>
      <c r="E273" s="18"/>
    </row>
    <row r="274" spans="1:5">
      <c r="A274" s="136">
        <v>9</v>
      </c>
      <c r="B274" s="120" t="s">
        <v>364</v>
      </c>
      <c r="C274" s="115"/>
      <c r="D274" s="245">
        <v>4399</v>
      </c>
      <c r="E274" s="18"/>
    </row>
    <row r="275" spans="1:5">
      <c r="A275" s="136">
        <v>10</v>
      </c>
      <c r="B275" s="120" t="s">
        <v>365</v>
      </c>
      <c r="C275" s="115"/>
      <c r="D275" s="245">
        <v>27540.5</v>
      </c>
      <c r="E275" s="18"/>
    </row>
    <row r="276" spans="1:5">
      <c r="A276" s="136">
        <v>11</v>
      </c>
      <c r="B276" s="120" t="s">
        <v>287</v>
      </c>
      <c r="C276" s="115"/>
      <c r="D276" s="245">
        <v>3749</v>
      </c>
      <c r="E276" s="18"/>
    </row>
    <row r="277" spans="1:5">
      <c r="A277" s="136">
        <v>12</v>
      </c>
      <c r="B277" s="120" t="s">
        <v>366</v>
      </c>
      <c r="C277" s="115"/>
      <c r="D277" s="245">
        <v>1947</v>
      </c>
      <c r="E277" s="18"/>
    </row>
    <row r="278" spans="1:5">
      <c r="A278" s="136">
        <v>13</v>
      </c>
      <c r="B278" s="120" t="s">
        <v>367</v>
      </c>
      <c r="C278" s="115"/>
      <c r="D278" s="245">
        <v>1849</v>
      </c>
      <c r="E278" s="18"/>
    </row>
    <row r="279" spans="1:5" ht="13.5" thickBot="1">
      <c r="A279" s="136">
        <v>14</v>
      </c>
      <c r="B279" s="120" t="s">
        <v>222</v>
      </c>
      <c r="C279" s="115"/>
      <c r="D279" s="245">
        <v>3200</v>
      </c>
      <c r="E279" s="18"/>
    </row>
    <row r="280" spans="1:5" ht="26.25" thickBot="1">
      <c r="A280" s="58"/>
      <c r="B280" s="137" t="s">
        <v>14</v>
      </c>
      <c r="C280" s="138"/>
      <c r="D280" s="246">
        <f>SUM(D266:D279)</f>
        <v>121097.01999999999</v>
      </c>
      <c r="E280" s="115"/>
    </row>
    <row r="281" spans="1:5">
      <c r="A281" s="60"/>
      <c r="B281" s="61"/>
      <c r="C281" s="126" t="s">
        <v>510</v>
      </c>
      <c r="D281" s="230">
        <f>+D280+D264</f>
        <v>177205.8</v>
      </c>
      <c r="E281" s="115"/>
    </row>
    <row r="283" spans="1:5" ht="14.25">
      <c r="A283" s="321" t="s">
        <v>368</v>
      </c>
      <c r="B283" s="324"/>
      <c r="C283" s="324"/>
      <c r="D283" s="324"/>
      <c r="E283" s="115"/>
    </row>
    <row r="284" spans="1:5" ht="13.5" thickBot="1">
      <c r="A284" s="53" t="s">
        <v>59</v>
      </c>
      <c r="B284" s="53"/>
      <c r="C284" s="64"/>
      <c r="D284" s="222"/>
      <c r="E284" s="115"/>
    </row>
    <row r="285" spans="1:5" ht="13.5" thickBot="1">
      <c r="A285" s="54">
        <v>1</v>
      </c>
      <c r="B285" s="55"/>
      <c r="C285" s="68"/>
      <c r="D285" s="223"/>
      <c r="E285" s="115"/>
    </row>
    <row r="286" spans="1:5" ht="26.25" thickBot="1">
      <c r="A286" s="57"/>
      <c r="B286" s="58" t="s">
        <v>14</v>
      </c>
      <c r="C286" s="57"/>
      <c r="D286" s="224">
        <f>SUM(D285:D285)</f>
        <v>0</v>
      </c>
      <c r="E286" s="115"/>
    </row>
    <row r="287" spans="1:5">
      <c r="A287" s="325" t="s">
        <v>43</v>
      </c>
      <c r="B287" s="339"/>
      <c r="C287" s="339"/>
      <c r="D287" s="339"/>
      <c r="E287" s="115"/>
    </row>
    <row r="288" spans="1:5" ht="13.5" thickBot="1">
      <c r="A288" s="136">
        <v>1</v>
      </c>
      <c r="B288" s="21"/>
      <c r="C288" s="18"/>
      <c r="D288" s="226"/>
      <c r="E288" s="115"/>
    </row>
    <row r="289" spans="1:5" ht="26.25" thickBot="1">
      <c r="A289" s="58"/>
      <c r="B289" s="137" t="s">
        <v>14</v>
      </c>
      <c r="C289" s="138"/>
      <c r="D289" s="246">
        <f>SUM(D288:D288)</f>
        <v>0</v>
      </c>
      <c r="E289" s="115"/>
    </row>
    <row r="293" spans="1:5" ht="14.25">
      <c r="A293" s="321" t="s">
        <v>387</v>
      </c>
      <c r="B293" s="324"/>
      <c r="C293" s="324"/>
      <c r="D293" s="324"/>
      <c r="E293" s="115"/>
    </row>
    <row r="294" spans="1:5">
      <c r="A294" s="337" t="s">
        <v>312</v>
      </c>
      <c r="B294" s="338"/>
      <c r="C294" s="338"/>
      <c r="D294" s="338"/>
      <c r="E294" s="115"/>
    </row>
    <row r="295" spans="1:5" ht="51.75" thickBot="1">
      <c r="A295" s="51" t="s">
        <v>37</v>
      </c>
      <c r="B295" s="52" t="s">
        <v>60</v>
      </c>
      <c r="C295" s="52" t="s">
        <v>12</v>
      </c>
      <c r="D295" s="227" t="s">
        <v>13</v>
      </c>
      <c r="E295" s="115"/>
    </row>
    <row r="296" spans="1:5" ht="13.5" thickBot="1">
      <c r="A296" s="340" t="s">
        <v>410</v>
      </c>
      <c r="B296" s="340"/>
      <c r="C296" s="340"/>
      <c r="D296" s="340"/>
      <c r="E296" s="115"/>
    </row>
    <row r="297" spans="1:5" ht="13.5" thickBot="1">
      <c r="A297" s="53" t="s">
        <v>59</v>
      </c>
      <c r="B297" s="53"/>
      <c r="C297" s="64"/>
      <c r="D297" s="222"/>
      <c r="E297" s="115"/>
    </row>
    <row r="298" spans="1:5" ht="13.5" thickBot="1">
      <c r="A298" s="54">
        <v>1</v>
      </c>
      <c r="B298" s="55" t="s">
        <v>79</v>
      </c>
      <c r="C298" s="68">
        <v>2019</v>
      </c>
      <c r="D298" s="223">
        <v>2952</v>
      </c>
      <c r="E298" s="115"/>
    </row>
    <row r="299" spans="1:5" ht="13.5" thickBot="1">
      <c r="A299" s="54">
        <v>2</v>
      </c>
      <c r="B299" s="55" t="s">
        <v>411</v>
      </c>
      <c r="C299" s="68">
        <v>2019</v>
      </c>
      <c r="D299" s="223">
        <v>2099.9899999999998</v>
      </c>
      <c r="E299" s="115"/>
    </row>
    <row r="300" spans="1:5" ht="13.5" thickBot="1">
      <c r="A300" s="54">
        <v>3</v>
      </c>
      <c r="B300" s="55" t="s">
        <v>79</v>
      </c>
      <c r="C300" s="68">
        <v>2019</v>
      </c>
      <c r="D300" s="223">
        <v>589</v>
      </c>
      <c r="E300" s="115"/>
    </row>
    <row r="301" spans="1:5" ht="13.5" thickBot="1">
      <c r="A301" s="54">
        <v>4</v>
      </c>
      <c r="B301" s="55" t="s">
        <v>412</v>
      </c>
      <c r="C301" s="68">
        <v>2019</v>
      </c>
      <c r="D301" s="223">
        <v>2199</v>
      </c>
      <c r="E301" s="115"/>
    </row>
    <row r="302" spans="1:5" ht="13.5" thickBot="1">
      <c r="A302" s="54">
        <v>5</v>
      </c>
      <c r="B302" s="55" t="s">
        <v>413</v>
      </c>
      <c r="C302" s="68">
        <v>2019</v>
      </c>
      <c r="D302" s="223">
        <v>1759.99</v>
      </c>
      <c r="E302" s="115"/>
    </row>
    <row r="303" spans="1:5" ht="13.5" thickBot="1">
      <c r="A303" s="54">
        <v>6</v>
      </c>
      <c r="B303" s="55" t="s">
        <v>414</v>
      </c>
      <c r="C303" s="68">
        <v>2020</v>
      </c>
      <c r="D303" s="223">
        <v>2549</v>
      </c>
      <c r="E303" s="115"/>
    </row>
    <row r="304" spans="1:5" ht="13.5" thickBot="1">
      <c r="A304" s="54">
        <v>7</v>
      </c>
      <c r="B304" s="55" t="s">
        <v>415</v>
      </c>
      <c r="C304" s="68">
        <v>2020</v>
      </c>
      <c r="D304" s="223">
        <f>16*1038.75</f>
        <v>16620</v>
      </c>
      <c r="E304" s="115"/>
    </row>
    <row r="305" spans="1:5" ht="13.5" thickBot="1">
      <c r="A305" s="54">
        <v>8</v>
      </c>
      <c r="B305" s="55" t="s">
        <v>416</v>
      </c>
      <c r="C305" s="68">
        <v>2020</v>
      </c>
      <c r="D305" s="223">
        <v>5880</v>
      </c>
      <c r="E305" s="115"/>
    </row>
    <row r="306" spans="1:5" ht="13.5" thickBot="1">
      <c r="A306" s="54">
        <v>9</v>
      </c>
      <c r="B306" s="55" t="s">
        <v>417</v>
      </c>
      <c r="C306" s="68">
        <v>2020</v>
      </c>
      <c r="D306" s="223">
        <v>8916</v>
      </c>
      <c r="E306" s="115"/>
    </row>
    <row r="307" spans="1:5" ht="13.5" thickBot="1">
      <c r="A307" s="54">
        <v>10</v>
      </c>
      <c r="B307" s="55" t="s">
        <v>418</v>
      </c>
      <c r="C307" s="68">
        <v>2020</v>
      </c>
      <c r="D307" s="223">
        <f>2900*2</f>
        <v>5800</v>
      </c>
      <c r="E307" s="115"/>
    </row>
    <row r="308" spans="1:5" ht="13.5" thickBot="1">
      <c r="A308" s="54">
        <v>11</v>
      </c>
      <c r="B308" s="55" t="s">
        <v>418</v>
      </c>
      <c r="C308" s="68">
        <v>2020</v>
      </c>
      <c r="D308" s="223">
        <f>3800*2</f>
        <v>7600</v>
      </c>
      <c r="E308" s="115"/>
    </row>
    <row r="309" spans="1:5" ht="13.5" thickBot="1">
      <c r="A309" s="54">
        <v>12</v>
      </c>
      <c r="B309" s="55" t="s">
        <v>419</v>
      </c>
      <c r="C309" s="68">
        <v>2021</v>
      </c>
      <c r="D309" s="223">
        <v>2196.9899999999998</v>
      </c>
      <c r="E309" s="115"/>
    </row>
    <row r="310" spans="1:5" ht="13.5" thickBot="1">
      <c r="A310" s="54">
        <v>13</v>
      </c>
      <c r="B310" s="55" t="s">
        <v>420</v>
      </c>
      <c r="C310" s="68">
        <v>2021</v>
      </c>
      <c r="D310" s="223">
        <v>1799.98</v>
      </c>
      <c r="E310" s="115"/>
    </row>
    <row r="311" spans="1:5" ht="13.5" thickBot="1">
      <c r="A311" s="54">
        <v>14</v>
      </c>
      <c r="B311" s="55" t="s">
        <v>79</v>
      </c>
      <c r="C311" s="68">
        <v>2021</v>
      </c>
      <c r="D311" s="223">
        <v>789.99</v>
      </c>
      <c r="E311" s="115"/>
    </row>
    <row r="312" spans="1:5" ht="13.5" thickBot="1">
      <c r="A312" s="54">
        <v>15</v>
      </c>
      <c r="B312" s="55" t="s">
        <v>421</v>
      </c>
      <c r="C312" s="68">
        <v>2021</v>
      </c>
      <c r="D312" s="223">
        <v>929.99</v>
      </c>
      <c r="E312" s="115"/>
    </row>
    <row r="313" spans="1:5" ht="13.5" thickBot="1">
      <c r="A313" s="54">
        <v>16</v>
      </c>
      <c r="B313" s="55" t="s">
        <v>422</v>
      </c>
      <c r="C313" s="68">
        <v>2021</v>
      </c>
      <c r="D313" s="223">
        <v>1485</v>
      </c>
      <c r="E313" s="115"/>
    </row>
    <row r="314" spans="1:5" ht="13.5" thickBot="1">
      <c r="A314" s="54">
        <v>17</v>
      </c>
      <c r="B314" s="55" t="s">
        <v>423</v>
      </c>
      <c r="C314" s="68">
        <v>2022</v>
      </c>
      <c r="D314" s="223">
        <v>1924.95</v>
      </c>
      <c r="E314" s="115"/>
    </row>
    <row r="315" spans="1:5" ht="13.5" thickBot="1">
      <c r="A315" s="54">
        <v>18</v>
      </c>
      <c r="B315" s="55" t="s">
        <v>424</v>
      </c>
      <c r="C315" s="68">
        <v>2022</v>
      </c>
      <c r="D315" s="223">
        <v>1180</v>
      </c>
      <c r="E315" s="115"/>
    </row>
    <row r="316" spans="1:5" ht="13.5" thickBot="1">
      <c r="A316" s="54">
        <v>19</v>
      </c>
      <c r="B316" s="55" t="s">
        <v>425</v>
      </c>
      <c r="C316" s="68">
        <v>2022</v>
      </c>
      <c r="D316" s="223">
        <v>3198</v>
      </c>
      <c r="E316" s="115"/>
    </row>
    <row r="317" spans="1:5" ht="13.5" thickBot="1">
      <c r="A317" s="54">
        <v>20</v>
      </c>
      <c r="B317" s="55" t="s">
        <v>426</v>
      </c>
      <c r="C317" s="68">
        <v>2022</v>
      </c>
      <c r="D317" s="223">
        <v>27306.5</v>
      </c>
      <c r="E317" s="115"/>
    </row>
    <row r="318" spans="1:5" ht="13.5" thickBot="1">
      <c r="A318" s="54">
        <v>21</v>
      </c>
      <c r="B318" s="55" t="s">
        <v>427</v>
      </c>
      <c r="C318" s="68">
        <v>2022</v>
      </c>
      <c r="D318" s="223">
        <v>11420</v>
      </c>
      <c r="E318" s="115"/>
    </row>
    <row r="319" spans="1:5" ht="13.5" thickBot="1">
      <c r="A319" s="54">
        <v>22</v>
      </c>
      <c r="B319" s="55" t="s">
        <v>428</v>
      </c>
      <c r="C319" s="68">
        <v>2022</v>
      </c>
      <c r="D319" s="223">
        <v>77316</v>
      </c>
      <c r="E319" s="115"/>
    </row>
    <row r="320" spans="1:5" ht="13.5" thickBot="1">
      <c r="A320" s="54">
        <v>23</v>
      </c>
      <c r="B320" s="55" t="s">
        <v>429</v>
      </c>
      <c r="C320" s="68">
        <v>2022</v>
      </c>
      <c r="D320" s="223">
        <v>2630</v>
      </c>
      <c r="E320" s="115"/>
    </row>
    <row r="321" spans="1:5" ht="13.5" thickBot="1">
      <c r="A321" s="54">
        <v>24</v>
      </c>
      <c r="B321" s="55" t="s">
        <v>430</v>
      </c>
      <c r="C321" s="68">
        <v>2022</v>
      </c>
      <c r="D321" s="223">
        <v>2800</v>
      </c>
      <c r="E321" s="115"/>
    </row>
    <row r="322" spans="1:5" ht="13.5" thickBot="1">
      <c r="A322" s="54">
        <v>25</v>
      </c>
      <c r="B322" s="55" t="s">
        <v>431</v>
      </c>
      <c r="C322" s="68">
        <v>2023</v>
      </c>
      <c r="D322" s="223">
        <v>1049</v>
      </c>
      <c r="E322" s="115"/>
    </row>
    <row r="323" spans="1:5" ht="13.5" thickBot="1">
      <c r="A323" s="54">
        <v>26</v>
      </c>
      <c r="B323" s="55" t="s">
        <v>432</v>
      </c>
      <c r="C323" s="68">
        <v>2023</v>
      </c>
      <c r="D323" s="223">
        <v>10750</v>
      </c>
      <c r="E323" s="115"/>
    </row>
    <row r="324" spans="1:5" ht="13.5" thickBot="1">
      <c r="A324" s="54">
        <v>27</v>
      </c>
      <c r="B324" s="55" t="s">
        <v>433</v>
      </c>
      <c r="C324" s="68">
        <v>2023</v>
      </c>
      <c r="D324" s="223">
        <v>8600</v>
      </c>
      <c r="E324" s="115"/>
    </row>
    <row r="325" spans="1:5" ht="13.5" thickBot="1">
      <c r="A325" s="54">
        <v>28</v>
      </c>
      <c r="B325" s="55" t="s">
        <v>434</v>
      </c>
      <c r="C325" s="68">
        <v>2023</v>
      </c>
      <c r="D325" s="223">
        <v>4700</v>
      </c>
      <c r="E325" s="115"/>
    </row>
    <row r="326" spans="1:5" ht="13.5" thickBot="1">
      <c r="A326" s="54">
        <v>29</v>
      </c>
      <c r="B326" s="55" t="s">
        <v>435</v>
      </c>
      <c r="C326" s="68">
        <v>2023</v>
      </c>
      <c r="D326" s="223">
        <v>48000</v>
      </c>
      <c r="E326" s="115"/>
    </row>
    <row r="327" spans="1:5" ht="13.5" thickBot="1">
      <c r="A327" s="54">
        <v>30</v>
      </c>
      <c r="B327" s="55" t="s">
        <v>436</v>
      </c>
      <c r="C327" s="68">
        <v>2024</v>
      </c>
      <c r="D327" s="223">
        <v>2490</v>
      </c>
      <c r="E327" s="115"/>
    </row>
    <row r="328" spans="1:5" ht="13.5" thickBot="1">
      <c r="A328" s="54">
        <v>31</v>
      </c>
      <c r="B328" s="55" t="s">
        <v>437</v>
      </c>
      <c r="C328" s="68">
        <v>2024</v>
      </c>
      <c r="D328" s="223">
        <v>9437</v>
      </c>
      <c r="E328" s="115"/>
    </row>
    <row r="329" spans="1:5" ht="26.25" thickBot="1">
      <c r="A329" s="57"/>
      <c r="B329" s="58" t="s">
        <v>14</v>
      </c>
      <c r="C329" s="57"/>
      <c r="D329" s="224">
        <f>SUM(D298:D328)</f>
        <v>276968.38</v>
      </c>
      <c r="E329" s="115"/>
    </row>
    <row r="330" spans="1:5" ht="13.5" thickBot="1">
      <c r="A330" s="325" t="s">
        <v>43</v>
      </c>
      <c r="B330" s="326"/>
      <c r="C330" s="326"/>
      <c r="D330" s="326"/>
      <c r="E330" s="115"/>
    </row>
    <row r="331" spans="1:5" ht="13.5" thickBot="1">
      <c r="A331" s="54">
        <v>1</v>
      </c>
      <c r="B331" s="55" t="s">
        <v>438</v>
      </c>
      <c r="C331" s="69">
        <v>2019</v>
      </c>
      <c r="D331" s="223">
        <v>2789</v>
      </c>
      <c r="E331" s="115"/>
    </row>
    <row r="332" spans="1:5" ht="13.5" thickBot="1">
      <c r="A332" s="54">
        <v>2</v>
      </c>
      <c r="B332" s="55" t="s">
        <v>439</v>
      </c>
      <c r="C332" s="68">
        <v>2019</v>
      </c>
      <c r="D332" s="223">
        <v>3299</v>
      </c>
      <c r="E332" s="115"/>
    </row>
    <row r="333" spans="1:5" ht="13.5" thickBot="1">
      <c r="A333" s="54">
        <v>3</v>
      </c>
      <c r="B333" s="55" t="s">
        <v>440</v>
      </c>
      <c r="C333" s="68">
        <v>2020</v>
      </c>
      <c r="D333" s="223">
        <v>3199</v>
      </c>
      <c r="E333" s="115"/>
    </row>
    <row r="334" spans="1:5" ht="13.5" thickBot="1">
      <c r="A334" s="71">
        <v>4</v>
      </c>
      <c r="B334" s="55" t="s">
        <v>441</v>
      </c>
      <c r="C334" s="68">
        <v>2020</v>
      </c>
      <c r="D334" s="223">
        <v>20640</v>
      </c>
      <c r="E334" s="115"/>
    </row>
    <row r="335" spans="1:5" ht="13.5" thickBot="1">
      <c r="A335" s="54">
        <v>5</v>
      </c>
      <c r="B335" s="55" t="s">
        <v>442</v>
      </c>
      <c r="C335" s="68">
        <v>2020</v>
      </c>
      <c r="D335" s="223">
        <v>898</v>
      </c>
      <c r="E335" s="115"/>
    </row>
    <row r="336" spans="1:5" ht="13.5" thickBot="1">
      <c r="A336" s="54">
        <v>6</v>
      </c>
      <c r="B336" s="55" t="s">
        <v>443</v>
      </c>
      <c r="C336" s="68">
        <v>2020</v>
      </c>
      <c r="D336" s="223">
        <f>9*3640</f>
        <v>32760</v>
      </c>
      <c r="E336" s="115"/>
    </row>
    <row r="337" spans="1:5" ht="13.5" thickBot="1">
      <c r="A337" s="71">
        <v>7</v>
      </c>
      <c r="B337" s="55" t="s">
        <v>444</v>
      </c>
      <c r="C337" s="68">
        <v>2022</v>
      </c>
      <c r="D337" s="223">
        <v>99900</v>
      </c>
      <c r="E337" s="115"/>
    </row>
    <row r="338" spans="1:5" ht="13.5" thickBot="1">
      <c r="A338" s="54">
        <v>8</v>
      </c>
      <c r="B338" s="55" t="s">
        <v>445</v>
      </c>
      <c r="C338" s="68">
        <v>2024</v>
      </c>
      <c r="D338" s="223">
        <v>7999</v>
      </c>
      <c r="E338" s="115"/>
    </row>
    <row r="339" spans="1:5" ht="13.5" thickBot="1">
      <c r="A339" s="57"/>
      <c r="B339" s="58" t="s">
        <v>513</v>
      </c>
      <c r="C339" s="57"/>
      <c r="D339" s="225">
        <f>SUM(D331:D338)</f>
        <v>171484</v>
      </c>
      <c r="E339" s="115"/>
    </row>
    <row r="340" spans="1:5">
      <c r="A340" s="60"/>
      <c r="B340" s="61"/>
      <c r="C340" s="126" t="s">
        <v>510</v>
      </c>
      <c r="D340" s="230">
        <f>+D339+D329</f>
        <v>448452.38</v>
      </c>
      <c r="E340" s="115"/>
    </row>
    <row r="342" spans="1:5" ht="13.9" customHeight="1">
      <c r="A342" s="329" t="s">
        <v>470</v>
      </c>
      <c r="B342" s="329"/>
      <c r="C342" s="329"/>
      <c r="D342" s="321"/>
      <c r="E342" s="115"/>
    </row>
    <row r="343" spans="1:5">
      <c r="A343" s="337" t="s">
        <v>59</v>
      </c>
      <c r="B343" s="338"/>
      <c r="C343" s="338"/>
      <c r="D343" s="338"/>
      <c r="E343" s="115"/>
    </row>
    <row r="344" spans="1:5" ht="51.75" thickBot="1">
      <c r="A344" s="51" t="s">
        <v>37</v>
      </c>
      <c r="B344" s="52" t="s">
        <v>60</v>
      </c>
      <c r="C344" s="52" t="s">
        <v>12</v>
      </c>
      <c r="D344" s="227" t="s">
        <v>13</v>
      </c>
      <c r="E344" s="115"/>
    </row>
    <row r="345" spans="1:5" ht="13.5" thickBot="1">
      <c r="A345" s="340" t="s">
        <v>455</v>
      </c>
      <c r="B345" s="340"/>
      <c r="C345" s="340"/>
      <c r="D345" s="340"/>
      <c r="E345" s="115"/>
    </row>
    <row r="346" spans="1:5" ht="13.5" thickBot="1">
      <c r="A346" s="53" t="s">
        <v>59</v>
      </c>
      <c r="B346" s="53"/>
      <c r="C346" s="64"/>
      <c r="D346" s="222"/>
      <c r="E346" s="115"/>
    </row>
    <row r="347" spans="1:5" ht="13.5" thickBot="1">
      <c r="A347" s="54">
        <v>1</v>
      </c>
      <c r="B347" s="55" t="s">
        <v>217</v>
      </c>
      <c r="C347" s="68">
        <v>2020</v>
      </c>
      <c r="D347" s="223">
        <v>2164.8000000000002</v>
      </c>
      <c r="E347" s="115"/>
    </row>
    <row r="348" spans="1:5" ht="13.5" thickBot="1">
      <c r="A348" s="54">
        <v>2</v>
      </c>
      <c r="B348" s="55" t="s">
        <v>471</v>
      </c>
      <c r="C348" s="68">
        <v>2021</v>
      </c>
      <c r="D348" s="223">
        <v>5535</v>
      </c>
      <c r="E348" s="115"/>
    </row>
    <row r="349" spans="1:5" ht="13.5" thickBot="1">
      <c r="A349" s="54">
        <v>3</v>
      </c>
      <c r="B349" s="55" t="s">
        <v>472</v>
      </c>
      <c r="C349" s="68">
        <v>2022</v>
      </c>
      <c r="D349" s="223">
        <v>797.99</v>
      </c>
      <c r="E349" s="115"/>
    </row>
    <row r="350" spans="1:5" ht="13.5" thickBot="1">
      <c r="A350" s="54">
        <v>4</v>
      </c>
      <c r="B350" s="55" t="s">
        <v>473</v>
      </c>
      <c r="C350" s="68">
        <v>2022</v>
      </c>
      <c r="D350" s="223">
        <v>950.79</v>
      </c>
      <c r="E350" s="115"/>
    </row>
    <row r="351" spans="1:5" ht="13.5" thickBot="1">
      <c r="A351" s="54">
        <v>5</v>
      </c>
      <c r="B351" s="55" t="s">
        <v>473</v>
      </c>
      <c r="C351" s="68">
        <v>2022</v>
      </c>
      <c r="D351" s="223">
        <v>950.79</v>
      </c>
      <c r="E351" s="115"/>
    </row>
    <row r="352" spans="1:5" ht="13.5" thickBot="1">
      <c r="A352" s="54">
        <v>6</v>
      </c>
      <c r="B352" s="55" t="s">
        <v>474</v>
      </c>
      <c r="C352" s="68">
        <v>2022</v>
      </c>
      <c r="D352" s="223">
        <v>1574.4</v>
      </c>
      <c r="E352" s="115"/>
    </row>
    <row r="353" spans="1:5" ht="13.5" thickBot="1">
      <c r="A353" s="54">
        <v>7</v>
      </c>
      <c r="B353" s="55" t="s">
        <v>475</v>
      </c>
      <c r="C353" s="68">
        <v>2023</v>
      </c>
      <c r="D353" s="223">
        <v>2638.35</v>
      </c>
      <c r="E353" s="115"/>
    </row>
    <row r="354" spans="1:5" ht="13.5" thickBot="1">
      <c r="A354" s="54">
        <v>8</v>
      </c>
      <c r="B354" s="55" t="s">
        <v>475</v>
      </c>
      <c r="C354" s="68">
        <v>2024</v>
      </c>
      <c r="D354" s="223">
        <v>2656.8</v>
      </c>
      <c r="E354" s="115"/>
    </row>
    <row r="355" spans="1:5" ht="13.5" thickBot="1">
      <c r="A355" s="54">
        <v>9</v>
      </c>
      <c r="B355" s="55" t="s">
        <v>475</v>
      </c>
      <c r="C355" s="68">
        <v>2024</v>
      </c>
      <c r="D355" s="223">
        <v>2656.8</v>
      </c>
      <c r="E355" s="115"/>
    </row>
    <row r="356" spans="1:5" ht="13.5" thickBot="1">
      <c r="A356" s="54">
        <v>10</v>
      </c>
      <c r="B356" s="55" t="s">
        <v>473</v>
      </c>
      <c r="C356" s="68">
        <v>2024</v>
      </c>
      <c r="D356" s="223">
        <v>861</v>
      </c>
      <c r="E356" s="115"/>
    </row>
    <row r="357" spans="1:5" ht="13.5" thickBot="1">
      <c r="A357" s="54">
        <v>11</v>
      </c>
      <c r="B357" s="55" t="s">
        <v>476</v>
      </c>
      <c r="C357" s="68">
        <v>2024</v>
      </c>
      <c r="D357" s="223">
        <v>3800</v>
      </c>
      <c r="E357" s="115"/>
    </row>
    <row r="358" spans="1:5" ht="13.5" thickBot="1">
      <c r="A358" s="54">
        <v>12</v>
      </c>
      <c r="B358" s="55" t="s">
        <v>477</v>
      </c>
      <c r="C358" s="68">
        <v>2021</v>
      </c>
      <c r="D358" s="223">
        <v>129</v>
      </c>
      <c r="E358" s="115"/>
    </row>
    <row r="359" spans="1:5" ht="13.5" thickBot="1">
      <c r="A359" s="54">
        <v>13</v>
      </c>
      <c r="B359" s="55" t="s">
        <v>477</v>
      </c>
      <c r="C359" s="68">
        <v>2021</v>
      </c>
      <c r="D359" s="223">
        <v>239</v>
      </c>
      <c r="E359" s="115"/>
    </row>
    <row r="360" spans="1:5" ht="13.5" thickBot="1">
      <c r="A360" s="54">
        <v>14</v>
      </c>
      <c r="B360" s="55" t="s">
        <v>477</v>
      </c>
      <c r="C360" s="68">
        <v>2021</v>
      </c>
      <c r="D360" s="223">
        <v>129</v>
      </c>
      <c r="E360" s="115"/>
    </row>
    <row r="361" spans="1:5" ht="13.5" thickBot="1">
      <c r="A361" s="54">
        <v>15</v>
      </c>
      <c r="B361" s="55" t="s">
        <v>478</v>
      </c>
      <c r="C361" s="68">
        <v>2021</v>
      </c>
      <c r="D361" s="223">
        <v>129</v>
      </c>
      <c r="E361" s="115"/>
    </row>
    <row r="362" spans="1:5" ht="13.5" thickBot="1">
      <c r="A362" s="54">
        <v>16</v>
      </c>
      <c r="B362" s="55" t="s">
        <v>478</v>
      </c>
      <c r="C362" s="74">
        <v>2021</v>
      </c>
      <c r="D362" s="223">
        <v>149</v>
      </c>
      <c r="E362" s="115"/>
    </row>
    <row r="363" spans="1:5" ht="13.5" thickBot="1">
      <c r="A363" s="71">
        <v>17</v>
      </c>
      <c r="B363" s="55" t="s">
        <v>479</v>
      </c>
      <c r="C363" s="74">
        <v>2021</v>
      </c>
      <c r="D363" s="223">
        <v>129</v>
      </c>
      <c r="E363" s="115"/>
    </row>
    <row r="364" spans="1:5" ht="13.5" thickBot="1">
      <c r="A364" s="71">
        <v>18</v>
      </c>
      <c r="B364" s="55" t="s">
        <v>480</v>
      </c>
      <c r="C364" s="74">
        <v>2023</v>
      </c>
      <c r="D364" s="223">
        <v>292.47000000000003</v>
      </c>
      <c r="E364" s="115"/>
    </row>
    <row r="365" spans="1:5" ht="13.5" thickBot="1">
      <c r="A365" s="71">
        <v>19</v>
      </c>
      <c r="B365" s="55" t="s">
        <v>481</v>
      </c>
      <c r="C365" s="74">
        <v>2020</v>
      </c>
      <c r="D365" s="223">
        <v>150.79</v>
      </c>
      <c r="E365" s="115"/>
    </row>
    <row r="366" spans="1:5" ht="13.5" thickBot="1">
      <c r="A366" s="71">
        <v>20</v>
      </c>
      <c r="B366" s="55" t="s">
        <v>482</v>
      </c>
      <c r="C366" s="74">
        <v>2020</v>
      </c>
      <c r="D366" s="223">
        <v>330</v>
      </c>
      <c r="E366" s="115"/>
    </row>
    <row r="367" spans="1:5" ht="13.5" thickBot="1">
      <c r="A367" s="71">
        <v>21</v>
      </c>
      <c r="B367" s="55" t="s">
        <v>483</v>
      </c>
      <c r="C367" s="74">
        <v>2022</v>
      </c>
      <c r="D367" s="223">
        <v>442.8</v>
      </c>
      <c r="E367" s="115"/>
    </row>
    <row r="368" spans="1:5" ht="13.5" thickBot="1">
      <c r="A368" s="71">
        <v>22</v>
      </c>
      <c r="B368" s="55" t="s">
        <v>483</v>
      </c>
      <c r="C368" s="74">
        <v>2022</v>
      </c>
      <c r="D368" s="223">
        <v>150.06</v>
      </c>
      <c r="E368" s="115"/>
    </row>
    <row r="369" spans="1:5" ht="13.5" thickBot="1">
      <c r="A369" s="71">
        <v>23</v>
      </c>
      <c r="B369" s="55" t="s">
        <v>483</v>
      </c>
      <c r="C369" s="74">
        <v>2022</v>
      </c>
      <c r="D369" s="223">
        <v>442.8</v>
      </c>
      <c r="E369" s="115"/>
    </row>
    <row r="370" spans="1:5" ht="13.5" thickBot="1">
      <c r="A370" s="150">
        <v>24</v>
      </c>
      <c r="B370" s="151" t="s">
        <v>484</v>
      </c>
      <c r="C370" s="119">
        <v>2024</v>
      </c>
      <c r="D370" s="247">
        <v>307.5</v>
      </c>
      <c r="E370" s="115"/>
    </row>
    <row r="371" spans="1:5" ht="13.5" thickBot="1">
      <c r="A371" s="152"/>
      <c r="B371" s="153" t="s">
        <v>213</v>
      </c>
      <c r="C371" s="115"/>
      <c r="D371" s="248">
        <f>SUM(D347:D370)</f>
        <v>27607.140000000003</v>
      </c>
      <c r="E371" s="115"/>
    </row>
    <row r="372" spans="1:5" ht="13.5" thickBot="1">
      <c r="A372" s="325" t="s">
        <v>43</v>
      </c>
      <c r="B372" s="326"/>
      <c r="C372" s="341"/>
      <c r="D372" s="341"/>
      <c r="E372" s="115"/>
    </row>
    <row r="373" spans="1:5" ht="13.5" thickBot="1">
      <c r="A373" s="54">
        <v>1</v>
      </c>
      <c r="B373" s="55" t="s">
        <v>222</v>
      </c>
      <c r="C373" s="69">
        <v>2020</v>
      </c>
      <c r="D373" s="223">
        <v>4790.8500000000004</v>
      </c>
      <c r="E373" s="115"/>
    </row>
    <row r="374" spans="1:5" ht="13.5" thickBot="1">
      <c r="A374" s="54">
        <v>2</v>
      </c>
      <c r="B374" s="55" t="s">
        <v>485</v>
      </c>
      <c r="C374" s="68">
        <v>2020</v>
      </c>
      <c r="D374" s="223">
        <v>49.2</v>
      </c>
      <c r="E374" s="115"/>
    </row>
    <row r="375" spans="1:5" ht="13.5" thickBot="1">
      <c r="A375" s="54">
        <v>3</v>
      </c>
      <c r="B375" s="55" t="s">
        <v>486</v>
      </c>
      <c r="C375" s="68">
        <v>2020</v>
      </c>
      <c r="D375" s="223">
        <v>64.89</v>
      </c>
      <c r="E375" s="115"/>
    </row>
    <row r="376" spans="1:5" ht="13.5" thickBot="1">
      <c r="A376" s="54">
        <v>4</v>
      </c>
      <c r="B376" s="55" t="s">
        <v>487</v>
      </c>
      <c r="C376" s="68">
        <v>2023</v>
      </c>
      <c r="D376" s="223">
        <v>299</v>
      </c>
      <c r="E376" s="115"/>
    </row>
    <row r="377" spans="1:5" s="56" customFormat="1" ht="13.5" thickBot="1">
      <c r="A377" s="154"/>
      <c r="B377" s="155" t="s">
        <v>488</v>
      </c>
      <c r="C377" s="55"/>
      <c r="D377" s="249">
        <f>SUM(D373:D376)</f>
        <v>5203.9400000000005</v>
      </c>
      <c r="E377" s="21"/>
    </row>
    <row r="378" spans="1:5">
      <c r="A378" s="60"/>
      <c r="B378" s="61"/>
      <c r="C378" s="126" t="s">
        <v>510</v>
      </c>
      <c r="D378" s="230">
        <f>+D377+D371</f>
        <v>32811.08</v>
      </c>
      <c r="E378" s="115"/>
    </row>
  </sheetData>
  <mergeCells count="43">
    <mergeCell ref="A2:B2"/>
    <mergeCell ref="A94:D94"/>
    <mergeCell ref="A343:D343"/>
    <mergeCell ref="A345:D345"/>
    <mergeCell ref="A372:D372"/>
    <mergeCell ref="A342:D342"/>
    <mergeCell ref="A296:D296"/>
    <mergeCell ref="A330:D330"/>
    <mergeCell ref="A218:D218"/>
    <mergeCell ref="A206:D206"/>
    <mergeCell ref="A236:D236"/>
    <mergeCell ref="A235:D235"/>
    <mergeCell ref="A248:D248"/>
    <mergeCell ref="A238:D238"/>
    <mergeCell ref="A219:D219"/>
    <mergeCell ref="A221:D221"/>
    <mergeCell ref="A294:D294"/>
    <mergeCell ref="A293:D293"/>
    <mergeCell ref="A253:D253"/>
    <mergeCell ref="A265:D265"/>
    <mergeCell ref="A283:D283"/>
    <mergeCell ref="A287:D287"/>
    <mergeCell ref="A124:D124"/>
    <mergeCell ref="A125:D125"/>
    <mergeCell ref="A137:D137"/>
    <mergeCell ref="A142:D142"/>
    <mergeCell ref="A226:D226"/>
    <mergeCell ref="E95:E112"/>
    <mergeCell ref="A3:D3"/>
    <mergeCell ref="A120:D120"/>
    <mergeCell ref="A31:D31"/>
    <mergeCell ref="A82:D82"/>
    <mergeCell ref="A109:D109"/>
    <mergeCell ref="A28:D28"/>
    <mergeCell ref="A115:D115"/>
    <mergeCell ref="A27:D27"/>
    <mergeCell ref="A29:D29"/>
    <mergeCell ref="A20:D20"/>
    <mergeCell ref="A26:D26"/>
    <mergeCell ref="A4:D4"/>
    <mergeCell ref="A6:D6"/>
    <mergeCell ref="A14:D14"/>
    <mergeCell ref="E3:E5"/>
  </mergeCells>
  <phoneticPr fontId="0" type="noConversion"/>
  <pageMargins left="0.7" right="0.7" top="0.75" bottom="0.75" header="0.3" footer="0.3"/>
  <pageSetup paperSize="9" scale="4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2ECD7-759E-4F7C-881B-E3F680E01959}">
  <sheetPr>
    <pageSetUpPr fitToPage="1"/>
  </sheetPr>
  <dimension ref="A1:E7"/>
  <sheetViews>
    <sheetView zoomScale="85" zoomScaleNormal="85" workbookViewId="0">
      <selection activeCell="A2" sqref="A2:B2"/>
    </sheetView>
  </sheetViews>
  <sheetFormatPr defaultColWidth="9.140625" defaultRowHeight="12.75"/>
  <cols>
    <col min="1" max="1" width="5" style="4" customWidth="1"/>
    <col min="2" max="2" width="31.7109375" style="4" customWidth="1"/>
    <col min="3" max="3" width="35" style="4" customWidth="1"/>
    <col min="4" max="4" width="33.7109375" style="4" customWidth="1"/>
    <col min="5" max="5" width="35" style="4" customWidth="1"/>
    <col min="6" max="16384" width="9.140625" style="4"/>
  </cols>
  <sheetData>
    <row r="1" spans="1:5">
      <c r="A1" s="39" t="s">
        <v>625</v>
      </c>
      <c r="B1" s="62"/>
    </row>
    <row r="2" spans="1:5">
      <c r="A2" s="304" t="s">
        <v>524</v>
      </c>
      <c r="B2" s="304"/>
    </row>
    <row r="3" spans="1:5" ht="13.9" customHeight="1">
      <c r="A3" s="329" t="s">
        <v>470</v>
      </c>
      <c r="B3" s="329"/>
      <c r="C3" s="329"/>
      <c r="D3" s="329"/>
      <c r="E3" s="329"/>
    </row>
    <row r="4" spans="1:5">
      <c r="A4" s="345" t="s">
        <v>57</v>
      </c>
      <c r="B4" s="346"/>
      <c r="C4" s="346"/>
      <c r="D4" s="346"/>
      <c r="E4" s="347"/>
    </row>
    <row r="5" spans="1:5" ht="38.25">
      <c r="A5" s="41" t="s">
        <v>16</v>
      </c>
      <c r="B5" s="42" t="s">
        <v>36</v>
      </c>
      <c r="C5" s="42" t="s">
        <v>17</v>
      </c>
      <c r="D5" s="42" t="s">
        <v>18</v>
      </c>
      <c r="E5" s="42" t="s">
        <v>19</v>
      </c>
    </row>
    <row r="6" spans="1:5">
      <c r="A6" s="343" t="s">
        <v>455</v>
      </c>
      <c r="B6" s="343"/>
      <c r="C6" s="343"/>
      <c r="D6" s="343"/>
      <c r="E6" s="344"/>
    </row>
    <row r="7" spans="1:5" ht="25.5">
      <c r="A7" s="41">
        <v>1</v>
      </c>
      <c r="B7" s="3" t="s">
        <v>456</v>
      </c>
      <c r="C7" s="43">
        <v>15000</v>
      </c>
      <c r="D7" s="43">
        <v>15000</v>
      </c>
      <c r="E7" s="43">
        <v>50000</v>
      </c>
    </row>
  </sheetData>
  <mergeCells count="4">
    <mergeCell ref="A6:E6"/>
    <mergeCell ref="A3:E3"/>
    <mergeCell ref="A4:E4"/>
    <mergeCell ref="A2:B2"/>
  </mergeCells>
  <phoneticPr fontId="0" type="noConversion"/>
  <pageMargins left="0.7" right="0.7" top="0.75" bottom="0.75" header="0.3" footer="0.3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8B633-680D-4FB2-B952-DF0B4E723D71}">
  <dimension ref="A1:I15"/>
  <sheetViews>
    <sheetView zoomScaleNormal="100" workbookViewId="0">
      <selection activeCell="A2" sqref="A2:B2"/>
    </sheetView>
  </sheetViews>
  <sheetFormatPr defaultColWidth="9.140625" defaultRowHeight="12.75"/>
  <cols>
    <col min="1" max="1" width="5.140625" style="4" customWidth="1"/>
    <col min="2" max="2" width="17" style="45" customWidth="1"/>
    <col min="3" max="3" width="10.85546875" style="4" customWidth="1"/>
    <col min="4" max="4" width="14.140625" style="4" customWidth="1"/>
    <col min="5" max="5" width="10.85546875" style="4" customWidth="1"/>
    <col min="6" max="6" width="12.5703125" style="4" customWidth="1"/>
    <col min="7" max="8" width="14.140625" style="4" customWidth="1"/>
    <col min="9" max="9" width="31.42578125" style="4" bestFit="1" customWidth="1"/>
    <col min="10" max="16384" width="9.140625" style="4"/>
  </cols>
  <sheetData>
    <row r="1" spans="1:9">
      <c r="A1" s="39" t="s">
        <v>625</v>
      </c>
      <c r="B1" s="62"/>
    </row>
    <row r="2" spans="1:9">
      <c r="A2" s="304" t="s">
        <v>525</v>
      </c>
      <c r="B2" s="304"/>
    </row>
    <row r="3" spans="1:9" ht="14.45" customHeight="1">
      <c r="A3" s="329" t="s">
        <v>288</v>
      </c>
      <c r="B3" s="329"/>
      <c r="C3" s="329"/>
      <c r="D3" s="329"/>
      <c r="E3" s="329"/>
      <c r="F3" s="329"/>
      <c r="G3" s="329"/>
      <c r="H3" s="329"/>
      <c r="I3" s="329"/>
    </row>
    <row r="4" spans="1:9">
      <c r="A4" s="348" t="s">
        <v>48</v>
      </c>
      <c r="B4" s="348"/>
      <c r="C4" s="348"/>
      <c r="D4" s="348"/>
      <c r="E4" s="348"/>
      <c r="F4" s="348"/>
      <c r="G4" s="348"/>
      <c r="H4" s="348"/>
      <c r="I4" s="348"/>
    </row>
    <row r="5" spans="1:9" ht="76.5">
      <c r="A5" s="47" t="s">
        <v>20</v>
      </c>
      <c r="B5" s="48" t="s">
        <v>21</v>
      </c>
      <c r="C5" s="49" t="s">
        <v>22</v>
      </c>
      <c r="D5" s="49" t="s">
        <v>23</v>
      </c>
      <c r="E5" s="49" t="s">
        <v>12</v>
      </c>
      <c r="F5" s="49" t="s">
        <v>24</v>
      </c>
      <c r="G5" s="49" t="s">
        <v>25</v>
      </c>
      <c r="H5" s="49" t="s">
        <v>26</v>
      </c>
      <c r="I5" s="49" t="s">
        <v>27</v>
      </c>
    </row>
    <row r="6" spans="1:9">
      <c r="A6" s="319" t="s">
        <v>311</v>
      </c>
      <c r="B6" s="319"/>
      <c r="C6" s="319"/>
      <c r="D6" s="319"/>
      <c r="E6" s="319"/>
      <c r="F6" s="319"/>
      <c r="G6" s="319"/>
      <c r="H6" s="319"/>
      <c r="I6" s="319"/>
    </row>
    <row r="7" spans="1:9" ht="25.5">
      <c r="A7" s="46" t="s">
        <v>296</v>
      </c>
      <c r="B7" s="127" t="s">
        <v>317</v>
      </c>
      <c r="C7" s="128" t="s">
        <v>318</v>
      </c>
      <c r="D7" s="128"/>
      <c r="E7" s="46">
        <v>2005</v>
      </c>
      <c r="F7" s="129"/>
      <c r="G7" s="130">
        <v>4209</v>
      </c>
      <c r="H7" s="129" t="s">
        <v>90</v>
      </c>
      <c r="I7" s="30" t="s">
        <v>289</v>
      </c>
    </row>
    <row r="8" spans="1:9" ht="25.5">
      <c r="A8" s="46" t="s">
        <v>302</v>
      </c>
      <c r="B8" s="127" t="s">
        <v>319</v>
      </c>
      <c r="C8" s="128" t="s">
        <v>320</v>
      </c>
      <c r="D8" s="128"/>
      <c r="E8" s="46">
        <v>2020</v>
      </c>
      <c r="F8" s="129"/>
      <c r="G8" s="130">
        <v>29397</v>
      </c>
      <c r="H8" s="129" t="s">
        <v>90</v>
      </c>
      <c r="I8" s="30" t="s">
        <v>289</v>
      </c>
    </row>
    <row r="9" spans="1:9" ht="25.5">
      <c r="A9" s="46" t="s">
        <v>307</v>
      </c>
      <c r="B9" s="127" t="s">
        <v>321</v>
      </c>
      <c r="C9" s="128"/>
      <c r="D9" s="128"/>
      <c r="E9" s="46">
        <v>1999</v>
      </c>
      <c r="F9" s="129"/>
      <c r="G9" s="130">
        <v>7372</v>
      </c>
      <c r="H9" s="129" t="s">
        <v>90</v>
      </c>
      <c r="I9" s="30" t="s">
        <v>289</v>
      </c>
    </row>
    <row r="10" spans="1:9">
      <c r="A10" s="46" t="s">
        <v>309</v>
      </c>
      <c r="B10" s="127" t="s">
        <v>322</v>
      </c>
      <c r="C10" s="128" t="s">
        <v>323</v>
      </c>
      <c r="D10" s="128"/>
      <c r="E10" s="46">
        <v>2005</v>
      </c>
      <c r="F10" s="129"/>
      <c r="G10" s="130">
        <v>8793.33</v>
      </c>
      <c r="H10" s="129" t="s">
        <v>90</v>
      </c>
      <c r="I10" s="30" t="s">
        <v>289</v>
      </c>
    </row>
    <row r="11" spans="1:9">
      <c r="A11" s="46" t="s">
        <v>324</v>
      </c>
      <c r="B11" s="127" t="s">
        <v>325</v>
      </c>
      <c r="C11" s="128"/>
      <c r="D11" s="128"/>
      <c r="E11" s="46">
        <v>2011</v>
      </c>
      <c r="F11" s="129"/>
      <c r="G11" s="130">
        <v>49077</v>
      </c>
      <c r="H11" s="129" t="s">
        <v>90</v>
      </c>
      <c r="I11" s="30" t="s">
        <v>289</v>
      </c>
    </row>
    <row r="12" spans="1:9">
      <c r="A12" s="46" t="s">
        <v>326</v>
      </c>
      <c r="B12" s="127" t="s">
        <v>327</v>
      </c>
      <c r="C12" s="128" t="s">
        <v>328</v>
      </c>
      <c r="D12" s="128"/>
      <c r="E12" s="46">
        <v>2011</v>
      </c>
      <c r="F12" s="129"/>
      <c r="G12" s="130">
        <v>4800</v>
      </c>
      <c r="H12" s="129" t="s">
        <v>90</v>
      </c>
      <c r="I12" s="30" t="s">
        <v>289</v>
      </c>
    </row>
    <row r="13" spans="1:9">
      <c r="A13" s="46" t="s">
        <v>329</v>
      </c>
      <c r="B13" s="127" t="s">
        <v>330</v>
      </c>
      <c r="C13" s="128" t="s">
        <v>331</v>
      </c>
      <c r="D13" s="128"/>
      <c r="E13" s="46">
        <v>2015</v>
      </c>
      <c r="F13" s="129"/>
      <c r="G13" s="130">
        <v>9225</v>
      </c>
      <c r="H13" s="129" t="s">
        <v>90</v>
      </c>
      <c r="I13" s="30" t="s">
        <v>289</v>
      </c>
    </row>
    <row r="14" spans="1:9">
      <c r="A14" s="46" t="s">
        <v>332</v>
      </c>
      <c r="B14" s="127" t="s">
        <v>333</v>
      </c>
      <c r="C14" s="128" t="s">
        <v>334</v>
      </c>
      <c r="D14" s="134"/>
      <c r="E14" s="135">
        <v>2024</v>
      </c>
      <c r="F14" s="134"/>
      <c r="G14" s="130">
        <v>62730</v>
      </c>
      <c r="H14" s="129" t="s">
        <v>90</v>
      </c>
      <c r="I14" s="30" t="s">
        <v>289</v>
      </c>
    </row>
    <row r="15" spans="1:9">
      <c r="F15" s="250" t="s">
        <v>49</v>
      </c>
      <c r="G15" s="251">
        <f>SUM(G7:G14)</f>
        <v>175603.33000000002</v>
      </c>
    </row>
  </sheetData>
  <mergeCells count="4">
    <mergeCell ref="A4:I4"/>
    <mergeCell ref="A6:I6"/>
    <mergeCell ref="A3:I3"/>
    <mergeCell ref="A2:B2"/>
  </mergeCells>
  <phoneticPr fontId="0" type="noConversion"/>
  <pageMargins left="0.7" right="0.7" top="0.75" bottom="0.75" header="0.3" footer="0.3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44DB9-0C9F-44E1-9560-54785BC60CA9}">
  <dimension ref="A1:I34"/>
  <sheetViews>
    <sheetView zoomScale="90" zoomScaleNormal="90" workbookViewId="0">
      <selection activeCell="B19" sqref="B19:B24"/>
    </sheetView>
  </sheetViews>
  <sheetFormatPr defaultColWidth="8.85546875" defaultRowHeight="14.25"/>
  <cols>
    <col min="1" max="1" width="5.140625" style="12" customWidth="1"/>
    <col min="2" max="2" width="35.7109375" style="7" customWidth="1"/>
    <col min="3" max="3" width="38.28515625" style="7" customWidth="1"/>
    <col min="4" max="6" width="24.85546875" style="65" customWidth="1"/>
    <col min="7" max="7" width="22.5703125" style="65" customWidth="1"/>
    <col min="8" max="8" width="20.42578125" style="65" bestFit="1" customWidth="1"/>
    <col min="9" max="9" width="25.28515625" style="65" customWidth="1"/>
    <col min="10" max="16384" width="8.85546875" style="7"/>
  </cols>
  <sheetData>
    <row r="1" spans="1:9">
      <c r="A1" s="39" t="s">
        <v>625</v>
      </c>
      <c r="B1" s="62"/>
    </row>
    <row r="2" spans="1:9">
      <c r="A2" s="304" t="s">
        <v>606</v>
      </c>
      <c r="B2" s="304"/>
      <c r="C2" s="40"/>
    </row>
    <row r="3" spans="1:9">
      <c r="A3" s="292" t="s">
        <v>28</v>
      </c>
      <c r="B3" s="292" t="s">
        <v>29</v>
      </c>
      <c r="C3" s="292" t="s">
        <v>30</v>
      </c>
      <c r="D3" s="292" t="s">
        <v>44</v>
      </c>
      <c r="E3" s="292" t="s">
        <v>516</v>
      </c>
      <c r="F3" s="355" t="s">
        <v>45</v>
      </c>
      <c r="G3" s="356"/>
      <c r="H3" s="357" t="s">
        <v>46</v>
      </c>
      <c r="I3" s="357" t="s">
        <v>491</v>
      </c>
    </row>
    <row r="4" spans="1:9">
      <c r="A4" s="354"/>
      <c r="B4" s="354"/>
      <c r="C4" s="354"/>
      <c r="D4" s="354"/>
      <c r="E4" s="354"/>
      <c r="F4" s="284" t="s">
        <v>608</v>
      </c>
      <c r="G4" s="284" t="s">
        <v>609</v>
      </c>
      <c r="H4" s="358"/>
      <c r="I4" s="358"/>
    </row>
    <row r="5" spans="1:9" s="12" customFormat="1" ht="25.5">
      <c r="A5" s="8">
        <v>1</v>
      </c>
      <c r="B5" s="91" t="s">
        <v>62</v>
      </c>
      <c r="C5" s="89" t="s">
        <v>82</v>
      </c>
      <c r="D5" s="131">
        <f>+'BUDYNKI I BUDOWLE'!G8</f>
        <v>8727258.5099999998</v>
      </c>
      <c r="E5" s="131">
        <v>818275.47</v>
      </c>
      <c r="F5" s="286">
        <f>+ELEKTRONIKA!D13</f>
        <v>13504.7</v>
      </c>
      <c r="G5" s="131">
        <f>+ELEKTRONIKA!D16</f>
        <v>894.6</v>
      </c>
      <c r="H5" s="132">
        <v>0</v>
      </c>
      <c r="I5" s="132"/>
    </row>
    <row r="6" spans="1:9">
      <c r="A6" s="8">
        <v>2</v>
      </c>
      <c r="B6" s="91" t="s">
        <v>92</v>
      </c>
      <c r="C6" s="89" t="str">
        <f>+ANKIETA!C7</f>
        <v>39-400 Tarnobrzeg, ul. 1 Maja 3</v>
      </c>
      <c r="D6" s="131">
        <f>+'BUDYNKI I BUDOWLE'!G12</f>
        <v>2031352.8</v>
      </c>
      <c r="E6" s="131">
        <f>+'ŚRODKI TRWAŁE'!B30+ELEKTRONIKA!D112+ELEKTRONIKA!D113</f>
        <v>872800.92999999993</v>
      </c>
      <c r="F6" s="286">
        <f>+ELEKTRONIKA!D81</f>
        <v>306988.34999999998</v>
      </c>
      <c r="G6" s="131">
        <f>+ELEKTRONIKA!D91</f>
        <v>39815</v>
      </c>
      <c r="H6" s="132">
        <v>0</v>
      </c>
      <c r="I6" s="132"/>
    </row>
    <row r="7" spans="1:9" ht="24">
      <c r="A7" s="8">
        <v>3</v>
      </c>
      <c r="B7" s="91" t="s">
        <v>98</v>
      </c>
      <c r="C7" s="89" t="str">
        <f>+ANKIETA!C8</f>
        <v>ul. Dolańskich 142, 39-410 Grębów</v>
      </c>
      <c r="D7" s="131">
        <f>+'BUDYNKI I BUDOWLE'!G37</f>
        <v>3939583.02</v>
      </c>
      <c r="E7" s="131">
        <f>+'ŚRODKI TRWAŁE'!B44</f>
        <v>2082879.33</v>
      </c>
      <c r="F7" s="286">
        <v>0</v>
      </c>
      <c r="G7" s="131">
        <f>+ELEKTRONIKA!D123</f>
        <v>0</v>
      </c>
      <c r="H7" s="132">
        <v>0</v>
      </c>
      <c r="I7" s="132"/>
    </row>
    <row r="8" spans="1:9">
      <c r="A8" s="8">
        <v>4</v>
      </c>
      <c r="B8" s="91" t="s">
        <v>147</v>
      </c>
      <c r="C8" s="89" t="str">
        <f>+ANKIETA!C9</f>
        <v>ul.11 Listopada12 ,39-432 Gorzyce</v>
      </c>
      <c r="D8" s="131">
        <f>+'BUDYNKI I BUDOWLE'!G41</f>
        <v>135550</v>
      </c>
      <c r="E8" s="131">
        <f>+'ŚRODKI TRWAŁE'!B58</f>
        <v>366878</v>
      </c>
      <c r="F8" s="286">
        <f>+ELEKTRONIKA!D136</f>
        <v>11691.66</v>
      </c>
      <c r="G8" s="131">
        <v>0</v>
      </c>
      <c r="H8" s="132">
        <v>0</v>
      </c>
      <c r="I8" s="132"/>
    </row>
    <row r="9" spans="1:9">
      <c r="A9" s="8">
        <v>5</v>
      </c>
      <c r="B9" s="91" t="s">
        <v>148</v>
      </c>
      <c r="C9" s="89" t="str">
        <f>+ANKIETA!C10</f>
        <v>ul. 1 Maja 4, 39-400 Tarnobrzeg</v>
      </c>
      <c r="D9" s="131">
        <f>+'BUDYNKI I BUDOWLE'!G46</f>
        <v>3202162.59</v>
      </c>
      <c r="E9" s="131">
        <f>+'ŚRODKI TRWAŁE'!B72</f>
        <v>898532.88</v>
      </c>
      <c r="F9" s="286">
        <f>+ELEKTRONIKA!D205</f>
        <v>600250.55999999994</v>
      </c>
      <c r="G9" s="131">
        <f>+ELEKTRONIKA!D215</f>
        <v>122071.87999999999</v>
      </c>
      <c r="H9" s="132">
        <v>0</v>
      </c>
      <c r="I9" s="132"/>
    </row>
    <row r="10" spans="1:9" ht="24">
      <c r="A10" s="8">
        <v>6</v>
      </c>
      <c r="B10" s="91" t="s">
        <v>157</v>
      </c>
      <c r="C10" s="89" t="str">
        <f>+ANKIETA!C11</f>
        <v>ul. M. Reja 7 39-460 Nowa Dęba</v>
      </c>
      <c r="D10" s="131">
        <v>0</v>
      </c>
      <c r="E10" s="131">
        <f>+'ŚRODKI TRWAŁE'!B85</f>
        <v>426955.73</v>
      </c>
      <c r="F10" s="286">
        <f>+ELEKTRONIKA!D225</f>
        <v>4255.71</v>
      </c>
      <c r="G10" s="131">
        <f>+ELEKTRONIKA!D231</f>
        <v>26225.14</v>
      </c>
      <c r="H10" s="132">
        <v>0</v>
      </c>
      <c r="I10" s="132"/>
    </row>
    <row r="11" spans="1:9" ht="23.45" customHeight="1">
      <c r="A11" s="8">
        <v>7</v>
      </c>
      <c r="B11" s="91" t="str">
        <f>+ANKIETA!B12</f>
        <v>Zarząd Dróg Powiatu Tarnobrzeskiego z siedzibą w Nowej Dębie</v>
      </c>
      <c r="C11" s="89" t="str">
        <f>+ANKIETA!C12</f>
        <v>ul. Ogrodowa 20, 39-460 Nowa Dęba</v>
      </c>
      <c r="D11" s="131">
        <f>+'BUDYNKI I BUDOWLE'!G57</f>
        <v>312013.24</v>
      </c>
      <c r="E11" s="131">
        <f>+'ŚRODKI TRWAŁE'!B98</f>
        <v>434821.86</v>
      </c>
      <c r="F11" s="286">
        <f>+ELEKTRONIKA!D247</f>
        <v>13643.99</v>
      </c>
      <c r="G11" s="131">
        <v>0</v>
      </c>
      <c r="H11" s="132">
        <v>0</v>
      </c>
      <c r="I11" s="132">
        <f>+'MASZYNY BUDOWLANE '!G15</f>
        <v>175603.33000000002</v>
      </c>
    </row>
    <row r="12" spans="1:9">
      <c r="A12" s="139">
        <v>8</v>
      </c>
      <c r="B12" s="91" t="str">
        <f>+ANKIETA!B13</f>
        <v>Zespół Szkół Nr 1 w Nowej Dębie</v>
      </c>
      <c r="C12" s="89" t="str">
        <f>+ANKIETA!C13</f>
        <v>ul. M. Reja 7, 39-460 Nowa Dęba</v>
      </c>
      <c r="D12" s="131">
        <f>+'BUDYNKI I BUDOWLE'!G63</f>
        <v>5464862.0899999999</v>
      </c>
      <c r="E12" s="131">
        <f>+'ŚRODKI TRWAŁE'!B110</f>
        <v>722367.46</v>
      </c>
      <c r="F12" s="286">
        <f>+ELEKTRONIKA!D264</f>
        <v>56108.78</v>
      </c>
      <c r="G12" s="131">
        <f>+ELEKTRONIKA!D280</f>
        <v>121097.01999999999</v>
      </c>
      <c r="H12" s="132">
        <v>0</v>
      </c>
      <c r="I12" s="132"/>
    </row>
    <row r="13" spans="1:9">
      <c r="A13" s="139">
        <v>9</v>
      </c>
      <c r="B13" s="91" t="s">
        <v>368</v>
      </c>
      <c r="C13" s="89" t="s">
        <v>369</v>
      </c>
      <c r="D13" s="131">
        <f>+'BUDYNKI I BUDOWLE'!G70</f>
        <v>1933539.79</v>
      </c>
      <c r="E13" s="131">
        <f>+'ŚRODKI TRWAŁE'!B123</f>
        <v>469078.73</v>
      </c>
      <c r="F13" s="286">
        <v>0</v>
      </c>
      <c r="G13" s="131">
        <v>0</v>
      </c>
      <c r="H13" s="132">
        <v>0</v>
      </c>
      <c r="I13" s="132"/>
    </row>
    <row r="14" spans="1:9" ht="24">
      <c r="A14" s="139">
        <v>10</v>
      </c>
      <c r="B14" s="91" t="str">
        <f>+ANKIETA!B15</f>
        <v>Zespół Szkół nr 2 im. E. Kwiatkowskiego w Nowej Dębie</v>
      </c>
      <c r="C14" s="91" t="str">
        <f>+ANKIETA!C15</f>
        <v>ul. Kościuszki 101  39-460 Nowa Dęba</v>
      </c>
      <c r="D14" s="131">
        <f>+'BUDYNKI I BUDOWLE'!G81</f>
        <v>6187262.1300000008</v>
      </c>
      <c r="E14" s="131">
        <f>+'ŚRODKI TRWAŁE'!B137</f>
        <v>2788572.04</v>
      </c>
      <c r="F14" s="286">
        <f>+ELEKTRONIKA!D329</f>
        <v>276968.38</v>
      </c>
      <c r="G14" s="131">
        <f>+ELEKTRONIKA!D339</f>
        <v>171484</v>
      </c>
      <c r="H14" s="132">
        <v>0</v>
      </c>
      <c r="I14" s="132"/>
    </row>
    <row r="15" spans="1:9" ht="24">
      <c r="A15" s="139">
        <v>11</v>
      </c>
      <c r="B15" s="91" t="str">
        <f>+ANKIETA!B16</f>
        <v>Zespół Szkół w Gorzycach</v>
      </c>
      <c r="C15" s="91" t="str">
        <f>+ANKIETA!C16</f>
        <v>ul. Żwirki i Wigury 2
39-432 Gorzyce</v>
      </c>
      <c r="D15" s="131">
        <v>0</v>
      </c>
      <c r="E15" s="131">
        <v>0</v>
      </c>
      <c r="F15" s="286">
        <v>0</v>
      </c>
      <c r="G15" s="131">
        <v>0</v>
      </c>
      <c r="H15" s="132">
        <v>0</v>
      </c>
      <c r="I15" s="132"/>
    </row>
    <row r="16" spans="1:9">
      <c r="A16" s="139">
        <v>12</v>
      </c>
      <c r="B16" s="91" t="str">
        <f>+ANKIETA!B17</f>
        <v>Dom Pomocy Społecznej</v>
      </c>
      <c r="C16" s="91" t="str">
        <f>+ANKIETA!C17</f>
        <v>39 - 460 Nowa Dęba ul. Jana Pawła II 7</v>
      </c>
      <c r="D16" s="131">
        <f>+'BUDYNKI I BUDOWLE'!G87</f>
        <v>1971663.88</v>
      </c>
      <c r="E16" s="131">
        <f>+'ŚRODKI TRWAŁE'!B151</f>
        <v>55308</v>
      </c>
      <c r="F16" s="286">
        <f>+ELEKTRONIKA!D371</f>
        <v>27607.140000000003</v>
      </c>
      <c r="G16" s="131">
        <f>+ELEKTRONIKA!D377</f>
        <v>5203.9400000000005</v>
      </c>
      <c r="H16" s="132">
        <f>+GOTÓWKA!E7+GOTÓWKA!D7+GOTÓWKA!C7</f>
        <v>80000</v>
      </c>
      <c r="I16" s="132"/>
    </row>
    <row r="17" spans="1:9" s="66" customFormat="1" ht="31.5" customHeight="1">
      <c r="A17" s="351" t="s">
        <v>42</v>
      </c>
      <c r="B17" s="351"/>
      <c r="C17" s="351"/>
      <c r="D17" s="44">
        <f>SUM(D5:D16)</f>
        <v>33905248.050000004</v>
      </c>
      <c r="E17" s="44">
        <f>SUM(E5:E16)</f>
        <v>9936470.4299999997</v>
      </c>
      <c r="F17" s="285">
        <f>SUM(F5:F16)</f>
        <v>1311019.2699999998</v>
      </c>
      <c r="G17" s="285">
        <f>SUM(G5:G16)</f>
        <v>486791.58</v>
      </c>
      <c r="H17" s="44">
        <f t="shared" ref="H17:I17" si="0">SUM(H5:H16)</f>
        <v>80000</v>
      </c>
      <c r="I17" s="44">
        <f t="shared" si="0"/>
        <v>175603.33000000002</v>
      </c>
    </row>
    <row r="19" spans="1:9">
      <c r="B19" s="352" t="s">
        <v>91</v>
      </c>
    </row>
    <row r="20" spans="1:9">
      <c r="B20" s="353"/>
    </row>
    <row r="21" spans="1:9">
      <c r="B21" s="353"/>
    </row>
    <row r="22" spans="1:9">
      <c r="B22" s="353"/>
    </row>
    <row r="23" spans="1:9">
      <c r="B23" s="353"/>
    </row>
    <row r="24" spans="1:9">
      <c r="B24" s="353"/>
    </row>
    <row r="28" spans="1:9">
      <c r="B28" s="156"/>
      <c r="C28" s="156"/>
    </row>
    <row r="29" spans="1:9">
      <c r="B29" s="349"/>
      <c r="C29" s="156"/>
    </row>
    <row r="30" spans="1:9">
      <c r="B30" s="350"/>
      <c r="C30" s="156"/>
    </row>
    <row r="31" spans="1:9">
      <c r="B31" s="349"/>
      <c r="C31" s="156"/>
    </row>
    <row r="32" spans="1:9">
      <c r="B32" s="350"/>
      <c r="C32" s="156"/>
    </row>
    <row r="33" spans="2:3">
      <c r="B33" s="349"/>
      <c r="C33" s="156"/>
    </row>
    <row r="34" spans="2:3">
      <c r="B34" s="350"/>
      <c r="C34" s="156"/>
    </row>
  </sheetData>
  <mergeCells count="14">
    <mergeCell ref="F3:G3"/>
    <mergeCell ref="H3:H4"/>
    <mergeCell ref="I3:I4"/>
    <mergeCell ref="B3:B4"/>
    <mergeCell ref="C3:C4"/>
    <mergeCell ref="E3:E4"/>
    <mergeCell ref="D3:D4"/>
    <mergeCell ref="B33:B34"/>
    <mergeCell ref="A2:B2"/>
    <mergeCell ref="A17:C17"/>
    <mergeCell ref="B19:B24"/>
    <mergeCell ref="B29:B30"/>
    <mergeCell ref="B31:B32"/>
    <mergeCell ref="A3:A4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838DC-2B2B-4501-B588-E868F1F35C1F}">
  <sheetPr>
    <pageSetUpPr fitToPage="1"/>
  </sheetPr>
  <dimension ref="A1:AD18"/>
  <sheetViews>
    <sheetView zoomScale="90" zoomScaleNormal="90" workbookViewId="0">
      <selection activeCell="L1" sqref="L1"/>
    </sheetView>
  </sheetViews>
  <sheetFormatPr defaultColWidth="9.140625" defaultRowHeight="15"/>
  <cols>
    <col min="1" max="1" width="39.85546875" style="278" customWidth="1"/>
    <col min="2" max="2" width="41.7109375" style="278" customWidth="1"/>
    <col min="3" max="3" width="17.140625" style="278" customWidth="1"/>
    <col min="4" max="4" width="15.28515625" style="278" bestFit="1" customWidth="1"/>
    <col min="5" max="5" width="7" style="278" bestFit="1" customWidth="1"/>
    <col min="6" max="6" width="20.5703125" style="278" customWidth="1"/>
    <col min="7" max="7" width="26.42578125" style="278" bestFit="1" customWidth="1"/>
    <col min="8" max="8" width="12.42578125" style="278" bestFit="1" customWidth="1"/>
    <col min="9" max="9" width="11.42578125" style="278" customWidth="1"/>
    <col min="10" max="10" width="7" style="278" bestFit="1" customWidth="1"/>
    <col min="11" max="11" width="16.5703125" style="278" customWidth="1"/>
    <col min="12" max="12" width="22.7109375" style="278" customWidth="1"/>
    <col min="13" max="13" width="22.7109375" style="278" bestFit="1" customWidth="1"/>
    <col min="14" max="14" width="34.42578125" style="278" bestFit="1" customWidth="1"/>
    <col min="15" max="15" width="13.7109375" style="278" bestFit="1" customWidth="1"/>
    <col min="16" max="16" width="7.85546875" style="278" customWidth="1"/>
    <col min="17" max="17" width="11.42578125" style="278" customWidth="1"/>
    <col min="18" max="18" width="10.7109375" style="278" customWidth="1"/>
    <col min="19" max="19" width="9.85546875" style="278" customWidth="1"/>
    <col min="20" max="20" width="9.5703125" style="278" customWidth="1"/>
    <col min="21" max="21" width="13.5703125" style="278" bestFit="1" customWidth="1"/>
    <col min="22" max="22" width="8.28515625" style="278" bestFit="1" customWidth="1"/>
    <col min="23" max="26" width="11.5703125" style="278" bestFit="1" customWidth="1"/>
    <col min="27" max="30" width="10.28515625" style="278" customWidth="1"/>
    <col min="31" max="16384" width="9.140625" style="278"/>
  </cols>
  <sheetData>
    <row r="1" spans="1:30">
      <c r="A1" s="278" t="s">
        <v>625</v>
      </c>
      <c r="L1" s="39"/>
      <c r="M1" s="62"/>
    </row>
    <row r="2" spans="1:30" s="262" customFormat="1">
      <c r="A2" s="304" t="s">
        <v>607</v>
      </c>
      <c r="B2" s="304"/>
    </row>
    <row r="3" spans="1:30" s="263" customFormat="1" ht="15" customHeight="1">
      <c r="A3" s="360" t="s">
        <v>526</v>
      </c>
      <c r="B3" s="360" t="s">
        <v>30</v>
      </c>
      <c r="C3" s="360" t="s">
        <v>33</v>
      </c>
      <c r="D3" s="360" t="s">
        <v>32</v>
      </c>
      <c r="E3" s="360" t="s">
        <v>527</v>
      </c>
      <c r="F3" s="360" t="s">
        <v>528</v>
      </c>
      <c r="G3" s="360" t="s">
        <v>30</v>
      </c>
      <c r="H3" s="360" t="s">
        <v>33</v>
      </c>
      <c r="I3" s="360" t="s">
        <v>32</v>
      </c>
      <c r="J3" s="360" t="s">
        <v>527</v>
      </c>
      <c r="K3" s="360" t="s">
        <v>529</v>
      </c>
      <c r="L3" s="360" t="s">
        <v>530</v>
      </c>
      <c r="M3" s="360" t="s">
        <v>531</v>
      </c>
      <c r="N3" s="360" t="s">
        <v>532</v>
      </c>
      <c r="O3" s="360" t="s">
        <v>533</v>
      </c>
      <c r="P3" s="360" t="s">
        <v>534</v>
      </c>
      <c r="Q3" s="360" t="s">
        <v>535</v>
      </c>
      <c r="R3" s="360" t="s">
        <v>536</v>
      </c>
      <c r="S3" s="360" t="s">
        <v>537</v>
      </c>
      <c r="T3" s="360" t="s">
        <v>12</v>
      </c>
      <c r="U3" s="360" t="s">
        <v>25</v>
      </c>
      <c r="V3" s="360" t="s">
        <v>538</v>
      </c>
      <c r="W3" s="360" t="s">
        <v>539</v>
      </c>
      <c r="X3" s="360"/>
      <c r="Y3" s="360"/>
      <c r="Z3" s="360"/>
      <c r="AA3" s="360"/>
      <c r="AB3" s="360"/>
      <c r="AC3" s="360"/>
      <c r="AD3" s="360"/>
    </row>
    <row r="4" spans="1:30" s="264" customFormat="1">
      <c r="A4" s="360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59" t="s">
        <v>540</v>
      </c>
      <c r="X4" s="359"/>
      <c r="Y4" s="359" t="s">
        <v>541</v>
      </c>
      <c r="Z4" s="359"/>
      <c r="AA4" s="359" t="s">
        <v>542</v>
      </c>
      <c r="AB4" s="359"/>
      <c r="AC4" s="359" t="s">
        <v>543</v>
      </c>
      <c r="AD4" s="359"/>
    </row>
    <row r="5" spans="1:30" s="264" customFormat="1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283" t="s">
        <v>544</v>
      </c>
      <c r="X5" s="283" t="s">
        <v>545</v>
      </c>
      <c r="Y5" s="283" t="s">
        <v>544</v>
      </c>
      <c r="Z5" s="283" t="s">
        <v>545</v>
      </c>
      <c r="AA5" s="283" t="s">
        <v>544</v>
      </c>
      <c r="AB5" s="283" t="s">
        <v>545</v>
      </c>
      <c r="AC5" s="283" t="s">
        <v>544</v>
      </c>
      <c r="AD5" s="283" t="s">
        <v>545</v>
      </c>
    </row>
    <row r="6" spans="1:30" s="274" customFormat="1" ht="12.75">
      <c r="A6" s="265" t="s">
        <v>466</v>
      </c>
      <c r="B6" s="265" t="s">
        <v>456</v>
      </c>
      <c r="C6" s="265">
        <v>8671866860</v>
      </c>
      <c r="D6" s="266">
        <v>5670633</v>
      </c>
      <c r="E6" s="265"/>
      <c r="F6" s="265" t="s">
        <v>466</v>
      </c>
      <c r="G6" s="265" t="s">
        <v>546</v>
      </c>
      <c r="H6" s="265">
        <v>8671866860</v>
      </c>
      <c r="I6" s="265">
        <v>5670633</v>
      </c>
      <c r="J6" s="265"/>
      <c r="K6" s="267" t="s">
        <v>547</v>
      </c>
      <c r="L6" s="265" t="s">
        <v>548</v>
      </c>
      <c r="M6" s="268" t="s">
        <v>549</v>
      </c>
      <c r="N6" s="265" t="s">
        <v>550</v>
      </c>
      <c r="O6" s="268" t="s">
        <v>551</v>
      </c>
      <c r="P6" s="265">
        <v>5</v>
      </c>
      <c r="Q6" s="265">
        <v>1910</v>
      </c>
      <c r="R6" s="269">
        <v>500</v>
      </c>
      <c r="S6" s="265">
        <v>1320</v>
      </c>
      <c r="T6" s="270">
        <v>2007</v>
      </c>
      <c r="U6" s="271">
        <v>12000</v>
      </c>
      <c r="V6" s="271" t="s">
        <v>615</v>
      </c>
      <c r="W6" s="272">
        <v>46004</v>
      </c>
      <c r="X6" s="273">
        <f>+W6+364</f>
        <v>46368</v>
      </c>
      <c r="Y6" s="272">
        <f>+W6</f>
        <v>46004</v>
      </c>
      <c r="Z6" s="272">
        <f t="shared" ref="Z6:AD9" si="0">+X6</f>
        <v>46368</v>
      </c>
      <c r="AA6" s="272">
        <f t="shared" si="0"/>
        <v>46004</v>
      </c>
      <c r="AB6" s="272">
        <f t="shared" si="0"/>
        <v>46368</v>
      </c>
      <c r="AC6" s="272">
        <f t="shared" si="0"/>
        <v>46004</v>
      </c>
      <c r="AD6" s="272">
        <f t="shared" si="0"/>
        <v>46368</v>
      </c>
    </row>
    <row r="7" spans="1:30" s="274" customFormat="1" ht="12.75">
      <c r="A7" s="265" t="s">
        <v>308</v>
      </c>
      <c r="B7" s="265" t="s">
        <v>552</v>
      </c>
      <c r="C7" s="265">
        <v>8672074339</v>
      </c>
      <c r="D7" s="266">
        <v>830409070</v>
      </c>
      <c r="E7" s="265"/>
      <c r="F7" s="265" t="s">
        <v>553</v>
      </c>
      <c r="G7" s="265"/>
      <c r="H7" s="265">
        <v>8672074339</v>
      </c>
      <c r="I7" s="265">
        <v>830409070</v>
      </c>
      <c r="J7" s="265"/>
      <c r="K7" s="267" t="s">
        <v>554</v>
      </c>
      <c r="L7" s="265" t="s">
        <v>555</v>
      </c>
      <c r="M7" s="265" t="s">
        <v>556</v>
      </c>
      <c r="N7" s="265" t="s">
        <v>557</v>
      </c>
      <c r="O7" s="265" t="s">
        <v>551</v>
      </c>
      <c r="P7" s="265">
        <v>9</v>
      </c>
      <c r="Q7" s="265">
        <v>2000</v>
      </c>
      <c r="R7" s="265">
        <v>750</v>
      </c>
      <c r="S7" s="265">
        <v>2105</v>
      </c>
      <c r="T7" s="265">
        <v>2020</v>
      </c>
      <c r="U7" s="271">
        <v>120000</v>
      </c>
      <c r="V7" s="271" t="s">
        <v>615</v>
      </c>
      <c r="W7" s="272">
        <v>46008</v>
      </c>
      <c r="X7" s="273">
        <f t="shared" ref="X7:X18" si="1">+W7+364</f>
        <v>46372</v>
      </c>
      <c r="Y7" s="272">
        <f t="shared" ref="Y7:AD15" si="2">+W7</f>
        <v>46008</v>
      </c>
      <c r="Z7" s="272">
        <f t="shared" si="0"/>
        <v>46372</v>
      </c>
      <c r="AA7" s="272">
        <f t="shared" si="0"/>
        <v>46008</v>
      </c>
      <c r="AB7" s="272">
        <f t="shared" si="0"/>
        <v>46372</v>
      </c>
      <c r="AC7" s="272">
        <f t="shared" si="0"/>
        <v>46008</v>
      </c>
      <c r="AD7" s="272">
        <f t="shared" si="0"/>
        <v>46372</v>
      </c>
    </row>
    <row r="8" spans="1:30" s="274" customFormat="1" ht="12.75">
      <c r="A8" s="265" t="s">
        <v>558</v>
      </c>
      <c r="B8" s="265" t="s">
        <v>559</v>
      </c>
      <c r="C8" s="265">
        <v>8671871223</v>
      </c>
      <c r="D8" s="266" t="s">
        <v>389</v>
      </c>
      <c r="E8" s="265"/>
      <c r="F8" s="265" t="s">
        <v>558</v>
      </c>
      <c r="G8" s="265" t="s">
        <v>559</v>
      </c>
      <c r="H8" s="265">
        <v>8671871223</v>
      </c>
      <c r="I8" s="266" t="s">
        <v>389</v>
      </c>
      <c r="J8" s="265"/>
      <c r="K8" s="267" t="s">
        <v>560</v>
      </c>
      <c r="L8" s="265" t="s">
        <v>561</v>
      </c>
      <c r="M8" s="265" t="s">
        <v>549</v>
      </c>
      <c r="N8" s="265" t="s">
        <v>562</v>
      </c>
      <c r="O8" s="265" t="s">
        <v>563</v>
      </c>
      <c r="P8" s="265">
        <v>5</v>
      </c>
      <c r="Q8" s="265">
        <v>1956</v>
      </c>
      <c r="R8" s="265">
        <v>710</v>
      </c>
      <c r="S8" s="265">
        <v>2170</v>
      </c>
      <c r="T8" s="265">
        <v>2010</v>
      </c>
      <c r="U8" s="271">
        <v>15000</v>
      </c>
      <c r="V8" s="271" t="s">
        <v>615</v>
      </c>
      <c r="W8" s="272">
        <v>46051</v>
      </c>
      <c r="X8" s="273">
        <f t="shared" si="1"/>
        <v>46415</v>
      </c>
      <c r="Y8" s="272">
        <f t="shared" si="2"/>
        <v>46051</v>
      </c>
      <c r="Z8" s="272">
        <f t="shared" si="0"/>
        <v>46415</v>
      </c>
      <c r="AA8" s="272">
        <f t="shared" si="0"/>
        <v>46051</v>
      </c>
      <c r="AB8" s="272">
        <f t="shared" si="0"/>
        <v>46415</v>
      </c>
      <c r="AC8" s="272">
        <f t="shared" si="0"/>
        <v>46051</v>
      </c>
      <c r="AD8" s="272">
        <f t="shared" si="0"/>
        <v>46415</v>
      </c>
    </row>
    <row r="9" spans="1:30" s="274" customFormat="1" ht="12.75">
      <c r="A9" s="265" t="s">
        <v>311</v>
      </c>
      <c r="B9" s="265" t="s">
        <v>564</v>
      </c>
      <c r="C9" s="265">
        <v>8672074339</v>
      </c>
      <c r="D9" s="266">
        <v>830409070</v>
      </c>
      <c r="E9" s="265"/>
      <c r="F9" s="265" t="s">
        <v>308</v>
      </c>
      <c r="G9" s="265" t="s">
        <v>552</v>
      </c>
      <c r="H9" s="265">
        <v>8672074339</v>
      </c>
      <c r="I9" s="266">
        <v>830409070</v>
      </c>
      <c r="J9" s="265"/>
      <c r="K9" s="267" t="s">
        <v>565</v>
      </c>
      <c r="L9" s="265" t="s">
        <v>566</v>
      </c>
      <c r="M9" s="265" t="s">
        <v>567</v>
      </c>
      <c r="N9" s="265" t="s">
        <v>568</v>
      </c>
      <c r="O9" s="265" t="s">
        <v>563</v>
      </c>
      <c r="P9" s="265">
        <v>3</v>
      </c>
      <c r="Q9" s="265">
        <v>2299</v>
      </c>
      <c r="R9" s="265">
        <v>850</v>
      </c>
      <c r="S9" s="265">
        <v>3500</v>
      </c>
      <c r="T9" s="265">
        <v>2011</v>
      </c>
      <c r="U9" s="271">
        <v>32000</v>
      </c>
      <c r="V9" s="271" t="s">
        <v>615</v>
      </c>
      <c r="W9" s="272">
        <v>46244</v>
      </c>
      <c r="X9" s="273">
        <f t="shared" si="1"/>
        <v>46608</v>
      </c>
      <c r="Y9" s="272">
        <f t="shared" si="2"/>
        <v>46244</v>
      </c>
      <c r="Z9" s="272">
        <f t="shared" si="0"/>
        <v>46608</v>
      </c>
      <c r="AA9" s="272">
        <f t="shared" si="0"/>
        <v>46244</v>
      </c>
      <c r="AB9" s="272">
        <f t="shared" si="0"/>
        <v>46608</v>
      </c>
      <c r="AC9" s="272">
        <f t="shared" si="0"/>
        <v>46244</v>
      </c>
      <c r="AD9" s="272">
        <f t="shared" si="0"/>
        <v>46608</v>
      </c>
    </row>
    <row r="10" spans="1:30" s="274" customFormat="1" ht="12.75">
      <c r="A10" s="265" t="s">
        <v>311</v>
      </c>
      <c r="B10" s="265" t="s">
        <v>564</v>
      </c>
      <c r="C10" s="265">
        <v>8672074339</v>
      </c>
      <c r="D10" s="266">
        <v>830409070</v>
      </c>
      <c r="E10" s="265"/>
      <c r="F10" s="265" t="s">
        <v>308</v>
      </c>
      <c r="G10" s="265" t="s">
        <v>552</v>
      </c>
      <c r="H10" s="265">
        <v>8672074339</v>
      </c>
      <c r="I10" s="266">
        <v>830409070</v>
      </c>
      <c r="J10" s="265"/>
      <c r="K10" s="267" t="s">
        <v>569</v>
      </c>
      <c r="L10" s="265" t="s">
        <v>570</v>
      </c>
      <c r="M10" s="265" t="s">
        <v>571</v>
      </c>
      <c r="N10" s="265" t="s">
        <v>572</v>
      </c>
      <c r="O10" s="265" t="s">
        <v>573</v>
      </c>
      <c r="P10" s="265"/>
      <c r="Q10" s="265"/>
      <c r="R10" s="265">
        <v>931</v>
      </c>
      <c r="S10" s="265">
        <v>1200</v>
      </c>
      <c r="T10" s="265">
        <v>2016</v>
      </c>
      <c r="U10" s="271"/>
      <c r="V10" s="271"/>
      <c r="W10" s="275">
        <v>46307</v>
      </c>
      <c r="X10" s="273">
        <f t="shared" si="1"/>
        <v>46671</v>
      </c>
      <c r="Y10" s="272"/>
      <c r="Z10" s="272"/>
      <c r="AA10" s="272"/>
      <c r="AB10" s="272"/>
      <c r="AC10" s="272"/>
      <c r="AD10" s="272"/>
    </row>
    <row r="11" spans="1:30" s="274" customFormat="1" ht="12.75">
      <c r="A11" s="265" t="s">
        <v>311</v>
      </c>
      <c r="B11" s="265" t="s">
        <v>564</v>
      </c>
      <c r="C11" s="265">
        <v>8672074339</v>
      </c>
      <c r="D11" s="266">
        <v>830409070</v>
      </c>
      <c r="E11" s="265"/>
      <c r="F11" s="265" t="s">
        <v>308</v>
      </c>
      <c r="G11" s="265" t="s">
        <v>552</v>
      </c>
      <c r="H11" s="265">
        <v>8672074339</v>
      </c>
      <c r="I11" s="266">
        <v>830409070</v>
      </c>
      <c r="J11" s="265"/>
      <c r="K11" s="267" t="s">
        <v>574</v>
      </c>
      <c r="L11" s="265" t="s">
        <v>575</v>
      </c>
      <c r="M11" s="265" t="s">
        <v>576</v>
      </c>
      <c r="N11" s="265" t="s">
        <v>577</v>
      </c>
      <c r="O11" s="265" t="s">
        <v>551</v>
      </c>
      <c r="P11" s="265">
        <v>5</v>
      </c>
      <c r="Q11" s="265">
        <v>1395</v>
      </c>
      <c r="R11" s="265"/>
      <c r="S11" s="265">
        <v>2016</v>
      </c>
      <c r="T11" s="265">
        <v>2017</v>
      </c>
      <c r="U11" s="271">
        <v>50000</v>
      </c>
      <c r="V11" s="271" t="s">
        <v>615</v>
      </c>
      <c r="W11" s="272">
        <v>46159</v>
      </c>
      <c r="X11" s="273">
        <f t="shared" si="1"/>
        <v>46523</v>
      </c>
      <c r="Y11" s="272">
        <f t="shared" si="2"/>
        <v>46159</v>
      </c>
      <c r="Z11" s="272">
        <f t="shared" si="2"/>
        <v>46523</v>
      </c>
      <c r="AA11" s="272">
        <f t="shared" si="2"/>
        <v>46159</v>
      </c>
      <c r="AB11" s="272">
        <f t="shared" si="2"/>
        <v>46523</v>
      </c>
      <c r="AC11" s="272">
        <f t="shared" si="2"/>
        <v>46159</v>
      </c>
      <c r="AD11" s="272">
        <f t="shared" si="2"/>
        <v>46523</v>
      </c>
    </row>
    <row r="12" spans="1:30" s="274" customFormat="1" ht="12.75">
      <c r="A12" s="265" t="s">
        <v>311</v>
      </c>
      <c r="B12" s="265" t="s">
        <v>564</v>
      </c>
      <c r="C12" s="265">
        <v>8672074339</v>
      </c>
      <c r="D12" s="266">
        <v>830409070</v>
      </c>
      <c r="E12" s="265"/>
      <c r="F12" s="265" t="s">
        <v>308</v>
      </c>
      <c r="G12" s="265" t="s">
        <v>552</v>
      </c>
      <c r="H12" s="265">
        <v>8672074339</v>
      </c>
      <c r="I12" s="266">
        <v>830409070</v>
      </c>
      <c r="J12" s="265"/>
      <c r="K12" s="267" t="s">
        <v>578</v>
      </c>
      <c r="L12" s="265" t="s">
        <v>579</v>
      </c>
      <c r="M12" s="265" t="s">
        <v>567</v>
      </c>
      <c r="N12" s="265" t="s">
        <v>580</v>
      </c>
      <c r="O12" s="265" t="s">
        <v>563</v>
      </c>
      <c r="P12" s="265">
        <v>6</v>
      </c>
      <c r="Q12" s="265">
        <v>1870</v>
      </c>
      <c r="R12" s="265">
        <v>953</v>
      </c>
      <c r="S12" s="265">
        <v>2990</v>
      </c>
      <c r="T12" s="265">
        <v>2005</v>
      </c>
      <c r="U12" s="271">
        <v>12500</v>
      </c>
      <c r="V12" s="271" t="s">
        <v>615</v>
      </c>
      <c r="W12" s="272">
        <v>46346</v>
      </c>
      <c r="X12" s="273">
        <f t="shared" si="1"/>
        <v>46710</v>
      </c>
      <c r="Y12" s="272">
        <f t="shared" si="2"/>
        <v>46346</v>
      </c>
      <c r="Z12" s="272">
        <f t="shared" si="2"/>
        <v>46710</v>
      </c>
      <c r="AA12" s="272">
        <f t="shared" si="2"/>
        <v>46346</v>
      </c>
      <c r="AB12" s="272">
        <f t="shared" si="2"/>
        <v>46710</v>
      </c>
      <c r="AC12" s="272">
        <f t="shared" si="2"/>
        <v>46346</v>
      </c>
      <c r="AD12" s="272">
        <f t="shared" si="2"/>
        <v>46710</v>
      </c>
    </row>
    <row r="13" spans="1:30" s="274" customFormat="1" ht="12.75">
      <c r="A13" s="265" t="s">
        <v>311</v>
      </c>
      <c r="B13" s="265" t="s">
        <v>564</v>
      </c>
      <c r="C13" s="265">
        <v>8672074339</v>
      </c>
      <c r="D13" s="266">
        <v>830409070</v>
      </c>
      <c r="E13" s="265"/>
      <c r="F13" s="265" t="s">
        <v>308</v>
      </c>
      <c r="G13" s="265" t="s">
        <v>552</v>
      </c>
      <c r="H13" s="265">
        <v>8672074339</v>
      </c>
      <c r="I13" s="266">
        <v>830409070</v>
      </c>
      <c r="J13" s="265"/>
      <c r="K13" s="267" t="s">
        <v>581</v>
      </c>
      <c r="L13" s="276" t="s">
        <v>582</v>
      </c>
      <c r="M13" s="265" t="s">
        <v>583</v>
      </c>
      <c r="N13" s="265" t="s">
        <v>584</v>
      </c>
      <c r="O13" s="265" t="s">
        <v>585</v>
      </c>
      <c r="P13" s="265">
        <v>1</v>
      </c>
      <c r="Q13" s="265">
        <v>2434</v>
      </c>
      <c r="R13" s="269"/>
      <c r="S13" s="265">
        <v>3800</v>
      </c>
      <c r="T13" s="265">
        <v>2023</v>
      </c>
      <c r="U13" s="271"/>
      <c r="V13" s="271"/>
      <c r="W13" s="272">
        <v>46219</v>
      </c>
      <c r="X13" s="273">
        <f t="shared" si="1"/>
        <v>46583</v>
      </c>
      <c r="Y13" s="272">
        <f t="shared" si="2"/>
        <v>46219</v>
      </c>
      <c r="Z13" s="272">
        <f t="shared" si="2"/>
        <v>46583</v>
      </c>
      <c r="AA13" s="272">
        <f t="shared" si="2"/>
        <v>46219</v>
      </c>
      <c r="AB13" s="272">
        <f t="shared" si="2"/>
        <v>46583</v>
      </c>
      <c r="AC13" s="272">
        <f t="shared" si="2"/>
        <v>46219</v>
      </c>
      <c r="AD13" s="272">
        <f t="shared" si="2"/>
        <v>46583</v>
      </c>
    </row>
    <row r="14" spans="1:30" s="274" customFormat="1" ht="12.75">
      <c r="A14" s="265" t="s">
        <v>308</v>
      </c>
      <c r="B14" s="265" t="s">
        <v>552</v>
      </c>
      <c r="C14" s="265">
        <v>8672074339</v>
      </c>
      <c r="D14" s="266">
        <v>830409070</v>
      </c>
      <c r="E14" s="265"/>
      <c r="F14" s="265" t="s">
        <v>308</v>
      </c>
      <c r="G14" s="265" t="s">
        <v>552</v>
      </c>
      <c r="H14" s="265">
        <v>8672074339</v>
      </c>
      <c r="I14" s="266">
        <v>830409070</v>
      </c>
      <c r="J14" s="265"/>
      <c r="K14" s="267" t="s">
        <v>586</v>
      </c>
      <c r="L14" s="276" t="s">
        <v>587</v>
      </c>
      <c r="M14" s="265" t="s">
        <v>576</v>
      </c>
      <c r="N14" s="265" t="s">
        <v>588</v>
      </c>
      <c r="O14" s="265" t="s">
        <v>551</v>
      </c>
      <c r="P14" s="265">
        <v>5</v>
      </c>
      <c r="Q14" s="265">
        <v>1984</v>
      </c>
      <c r="R14" s="265"/>
      <c r="S14" s="265"/>
      <c r="T14" s="265">
        <v>2020</v>
      </c>
      <c r="U14" s="271">
        <v>102000</v>
      </c>
      <c r="V14" s="271" t="s">
        <v>615</v>
      </c>
      <c r="W14" s="272">
        <v>46008</v>
      </c>
      <c r="X14" s="273">
        <f t="shared" si="1"/>
        <v>46372</v>
      </c>
      <c r="Y14" s="272">
        <f t="shared" si="2"/>
        <v>46008</v>
      </c>
      <c r="Z14" s="272">
        <f t="shared" si="2"/>
        <v>46372</v>
      </c>
      <c r="AA14" s="272">
        <f t="shared" si="2"/>
        <v>46008</v>
      </c>
      <c r="AB14" s="272">
        <f t="shared" si="2"/>
        <v>46372</v>
      </c>
      <c r="AC14" s="272">
        <f t="shared" si="2"/>
        <v>46008</v>
      </c>
      <c r="AD14" s="272">
        <f t="shared" si="2"/>
        <v>46372</v>
      </c>
    </row>
    <row r="15" spans="1:30">
      <c r="A15" s="265" t="s">
        <v>368</v>
      </c>
      <c r="B15" s="265" t="s">
        <v>589</v>
      </c>
      <c r="C15" s="277">
        <v>8672238485</v>
      </c>
      <c r="D15" s="265">
        <v>181056448</v>
      </c>
      <c r="E15" s="265"/>
      <c r="F15" s="265" t="s">
        <v>308</v>
      </c>
      <c r="G15" s="265" t="s">
        <v>552</v>
      </c>
      <c r="H15" s="265">
        <v>8672074339</v>
      </c>
      <c r="I15" s="266">
        <v>830409070</v>
      </c>
      <c r="J15" s="265"/>
      <c r="K15" s="267" t="s">
        <v>590</v>
      </c>
      <c r="L15" s="265" t="s">
        <v>591</v>
      </c>
      <c r="M15" s="265" t="s">
        <v>592</v>
      </c>
      <c r="N15" s="265" t="s">
        <v>593</v>
      </c>
      <c r="O15" s="265" t="s">
        <v>551</v>
      </c>
      <c r="P15" s="265">
        <v>9</v>
      </c>
      <c r="Q15" s="265">
        <v>1995</v>
      </c>
      <c r="R15" s="269"/>
      <c r="S15" s="265">
        <v>3500</v>
      </c>
      <c r="T15" s="265">
        <v>2024</v>
      </c>
      <c r="U15" s="271">
        <v>185000</v>
      </c>
      <c r="V15" s="271" t="s">
        <v>615</v>
      </c>
      <c r="W15" s="272">
        <v>46292</v>
      </c>
      <c r="X15" s="273">
        <f t="shared" si="1"/>
        <v>46656</v>
      </c>
      <c r="Y15" s="272">
        <f t="shared" si="2"/>
        <v>46292</v>
      </c>
      <c r="Z15" s="272">
        <f t="shared" si="2"/>
        <v>46656</v>
      </c>
      <c r="AA15" s="272">
        <f t="shared" si="2"/>
        <v>46292</v>
      </c>
      <c r="AB15" s="272">
        <f t="shared" si="2"/>
        <v>46656</v>
      </c>
      <c r="AC15" s="272">
        <f t="shared" si="2"/>
        <v>46292</v>
      </c>
      <c r="AD15" s="272">
        <f t="shared" si="2"/>
        <v>46656</v>
      </c>
    </row>
    <row r="16" spans="1:30">
      <c r="A16" s="265" t="s">
        <v>368</v>
      </c>
      <c r="B16" s="265" t="s">
        <v>589</v>
      </c>
      <c r="C16" s="277">
        <v>8672238485</v>
      </c>
      <c r="D16" s="265">
        <v>181056448</v>
      </c>
      <c r="E16" s="265"/>
      <c r="F16" s="265" t="s">
        <v>308</v>
      </c>
      <c r="G16" s="265" t="s">
        <v>552</v>
      </c>
      <c r="H16" s="265">
        <v>8672074339</v>
      </c>
      <c r="I16" s="266">
        <v>830409070</v>
      </c>
      <c r="J16" s="265"/>
      <c r="K16" s="267" t="s">
        <v>594</v>
      </c>
      <c r="L16" s="265" t="s">
        <v>595</v>
      </c>
      <c r="M16" s="265" t="s">
        <v>592</v>
      </c>
      <c r="N16" s="265" t="s">
        <v>596</v>
      </c>
      <c r="O16" s="265" t="s">
        <v>551</v>
      </c>
      <c r="P16" s="265">
        <v>5</v>
      </c>
      <c r="Q16" s="265">
        <v>1560</v>
      </c>
      <c r="R16" s="265"/>
      <c r="S16" s="265">
        <v>1900</v>
      </c>
      <c r="T16" s="265">
        <v>2012</v>
      </c>
      <c r="U16" s="271"/>
      <c r="V16" s="271"/>
      <c r="W16" s="272">
        <v>46230</v>
      </c>
      <c r="X16" s="273">
        <f t="shared" si="1"/>
        <v>46594</v>
      </c>
      <c r="Y16" s="265"/>
      <c r="Z16" s="265"/>
      <c r="AA16" s="272">
        <f>+W16</f>
        <v>46230</v>
      </c>
      <c r="AB16" s="272">
        <f>+X16</f>
        <v>46594</v>
      </c>
      <c r="AC16" s="265"/>
      <c r="AD16" s="265"/>
    </row>
    <row r="17" spans="1:30">
      <c r="A17" s="265" t="s">
        <v>368</v>
      </c>
      <c r="B17" s="265" t="s">
        <v>589</v>
      </c>
      <c r="C17" s="277">
        <v>8672238485</v>
      </c>
      <c r="D17" s="265">
        <v>181056448</v>
      </c>
      <c r="E17" s="265"/>
      <c r="F17" s="265" t="s">
        <v>308</v>
      </c>
      <c r="G17" s="265" t="s">
        <v>552</v>
      </c>
      <c r="H17" s="265">
        <v>8672074339</v>
      </c>
      <c r="I17" s="266">
        <v>830409070</v>
      </c>
      <c r="J17" s="265"/>
      <c r="K17" s="267" t="s">
        <v>597</v>
      </c>
      <c r="L17" s="265" t="s">
        <v>598</v>
      </c>
      <c r="M17" s="265" t="s">
        <v>599</v>
      </c>
      <c r="N17" s="265"/>
      <c r="O17" s="265" t="s">
        <v>573</v>
      </c>
      <c r="P17" s="265"/>
      <c r="Q17" s="265"/>
      <c r="R17" s="265">
        <v>632</v>
      </c>
      <c r="S17" s="265">
        <v>750</v>
      </c>
      <c r="T17" s="265">
        <v>2023</v>
      </c>
      <c r="U17" s="271"/>
      <c r="V17" s="271"/>
      <c r="W17" s="272">
        <v>46041</v>
      </c>
      <c r="X17" s="273">
        <f t="shared" si="1"/>
        <v>46405</v>
      </c>
      <c r="Y17" s="265"/>
      <c r="Z17" s="265"/>
      <c r="AA17" s="265"/>
      <c r="AB17" s="265"/>
      <c r="AC17" s="265"/>
      <c r="AD17" s="265"/>
    </row>
    <row r="18" spans="1:30">
      <c r="A18" s="279" t="s">
        <v>71</v>
      </c>
      <c r="B18" s="279" t="s">
        <v>600</v>
      </c>
      <c r="C18" s="280" t="s">
        <v>601</v>
      </c>
      <c r="D18" s="279">
        <v>830207052</v>
      </c>
      <c r="E18" s="279"/>
      <c r="F18" s="265" t="s">
        <v>308</v>
      </c>
      <c r="G18" s="265" t="s">
        <v>552</v>
      </c>
      <c r="H18" s="265">
        <v>8672074339</v>
      </c>
      <c r="I18" s="266">
        <v>830409070</v>
      </c>
      <c r="J18" s="279"/>
      <c r="K18" s="267" t="s">
        <v>602</v>
      </c>
      <c r="L18" s="279" t="s">
        <v>603</v>
      </c>
      <c r="M18" s="279" t="s">
        <v>604</v>
      </c>
      <c r="N18" s="279" t="s">
        <v>605</v>
      </c>
      <c r="O18" s="279" t="s">
        <v>563</v>
      </c>
      <c r="P18" s="265">
        <v>9</v>
      </c>
      <c r="Q18" s="265">
        <v>2665</v>
      </c>
      <c r="R18" s="265">
        <v>1270</v>
      </c>
      <c r="S18" s="265">
        <v>1820</v>
      </c>
      <c r="T18" s="265">
        <v>2002</v>
      </c>
      <c r="U18" s="281">
        <v>5500</v>
      </c>
      <c r="V18" s="271" t="s">
        <v>615</v>
      </c>
      <c r="W18" s="282">
        <v>46011</v>
      </c>
      <c r="X18" s="273">
        <f t="shared" si="1"/>
        <v>46375</v>
      </c>
      <c r="Y18" s="272">
        <f t="shared" ref="Y18:AD18" si="3">+W18</f>
        <v>46011</v>
      </c>
      <c r="Z18" s="272">
        <f t="shared" si="3"/>
        <v>46375</v>
      </c>
      <c r="AA18" s="272">
        <f t="shared" si="3"/>
        <v>46011</v>
      </c>
      <c r="AB18" s="272">
        <f t="shared" si="3"/>
        <v>46375</v>
      </c>
      <c r="AC18" s="272">
        <f t="shared" si="3"/>
        <v>46011</v>
      </c>
      <c r="AD18" s="272">
        <f t="shared" si="3"/>
        <v>46375</v>
      </c>
    </row>
  </sheetData>
  <mergeCells count="28">
    <mergeCell ref="L3:L5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AA4:AB4"/>
    <mergeCell ref="AC4:AD4"/>
    <mergeCell ref="A2:B2"/>
    <mergeCell ref="W3:AD3"/>
    <mergeCell ref="S3:S5"/>
    <mergeCell ref="T3:T5"/>
    <mergeCell ref="U3:U5"/>
    <mergeCell ref="V3:V5"/>
    <mergeCell ref="W4:X4"/>
    <mergeCell ref="Y4:Z4"/>
    <mergeCell ref="M3:M5"/>
    <mergeCell ref="N3:N5"/>
    <mergeCell ref="O3:O5"/>
    <mergeCell ref="P3:P5"/>
    <mergeCell ref="Q3:Q5"/>
    <mergeCell ref="R3:R5"/>
  </mergeCells>
  <pageMargins left="0.7" right="0.7" top="0.75" bottom="0.75" header="0.3" footer="0.3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ANKIETA</vt:lpstr>
      <vt:lpstr>DROGI I SIECI</vt:lpstr>
      <vt:lpstr>BUDYNKI I BUDOWLE</vt:lpstr>
      <vt:lpstr>ŚRODKI TRWAŁE</vt:lpstr>
      <vt:lpstr>ELEKTRONIKA</vt:lpstr>
      <vt:lpstr>GOTÓWKA</vt:lpstr>
      <vt:lpstr>MASZYNY BUDOWLANE </vt:lpstr>
      <vt:lpstr>Arkusz zbiorczy_SU_2017</vt:lpstr>
      <vt:lpstr>Pojazdy</vt:lpstr>
      <vt:lpstr>Szkodowość</vt:lpstr>
    </vt:vector>
  </TitlesOfParts>
  <Company>Donoria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Załacznik nr 6 - Kompleksowe ubezpieczenie Powiatu Tarnobrzeskiego wraz z jednostkami organizacyjnymi</dc:title>
  <dc:subject>Dane dotyczące przedmiotu ubezpieczenia</dc:subject>
  <dc:creator>Newia Broker</dc:creator>
  <cp:lastModifiedBy>Sebastian Kurczewski</cp:lastModifiedBy>
  <cp:lastPrinted>2024-11-06T10:59:17Z</cp:lastPrinted>
  <dcterms:created xsi:type="dcterms:W3CDTF">2012-07-09T08:25:35Z</dcterms:created>
  <dcterms:modified xsi:type="dcterms:W3CDTF">2025-10-24T09:06:12Z</dcterms:modified>
</cp:coreProperties>
</file>